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5708" yWindow="-348" windowWidth="15924" windowHeight="9192" tabRatio="0" firstSheet="2" activeTab="2"/>
  </bookViews>
  <sheets>
    <sheet name="Benchmark 2015" sheetId="1" r:id="rId1"/>
    <sheet name="AUGUST 2017" sheetId="4" r:id="rId2"/>
    <sheet name="V3 AUG2017" sheetId="5" r:id="rId3"/>
    <sheet name="Comparison" sheetId="3" r:id="rId4"/>
  </sheets>
  <calcPr calcId="145621"/>
</workbook>
</file>

<file path=xl/calcChain.xml><?xml version="1.0" encoding="utf-8"?>
<calcChain xmlns="http://schemas.openxmlformats.org/spreadsheetml/2006/main">
  <c r="J99" i="5" l="1"/>
  <c r="AD99" i="5" l="1"/>
  <c r="AD98" i="5"/>
  <c r="G105" i="5" l="1"/>
  <c r="G104" i="5"/>
  <c r="G103" i="5"/>
  <c r="G102" i="5"/>
  <c r="G101" i="5"/>
  <c r="G100" i="5"/>
  <c r="G99" i="5"/>
  <c r="G98" i="5"/>
  <c r="G97" i="5"/>
  <c r="F105" i="5"/>
  <c r="F104" i="5"/>
  <c r="F103" i="5"/>
  <c r="F102" i="5"/>
  <c r="F101" i="5"/>
  <c r="F100" i="5"/>
  <c r="F99" i="5"/>
  <c r="F98" i="5"/>
  <c r="F97" i="5"/>
  <c r="C106" i="5" l="1"/>
  <c r="C102" i="5"/>
  <c r="C101" i="5"/>
  <c r="C103" i="5" s="1"/>
  <c r="C105" i="5"/>
  <c r="C107" i="5" s="1"/>
  <c r="D107" i="5" s="1"/>
  <c r="C98" i="5"/>
  <c r="C97" i="5"/>
  <c r="AK95" i="5"/>
  <c r="AJ95" i="5"/>
  <c r="AI95" i="5"/>
  <c r="AH95" i="5"/>
  <c r="AG95" i="5"/>
  <c r="AF95" i="5"/>
  <c r="AE95" i="5"/>
  <c r="AD95" i="5"/>
  <c r="AC95" i="5"/>
  <c r="AB95" i="5"/>
  <c r="AA95" i="5"/>
  <c r="Z95" i="5"/>
  <c r="Y95" i="5"/>
  <c r="X95" i="5"/>
  <c r="W95" i="5"/>
  <c r="V95" i="5"/>
  <c r="U95" i="5"/>
  <c r="T95" i="5"/>
  <c r="S95" i="5"/>
  <c r="R95" i="5"/>
  <c r="Q95" i="5"/>
  <c r="P95" i="5"/>
  <c r="O95" i="5"/>
  <c r="N95" i="5"/>
  <c r="M95" i="5"/>
  <c r="L95" i="5"/>
  <c r="K95" i="5"/>
  <c r="J95" i="5"/>
  <c r="I95" i="5"/>
  <c r="H95" i="5"/>
  <c r="G95" i="5"/>
  <c r="F95" i="5"/>
  <c r="E95" i="5"/>
  <c r="D95" i="5"/>
  <c r="C95" i="5"/>
  <c r="B95" i="5"/>
  <c r="AK95" i="4"/>
  <c r="AJ95" i="4"/>
  <c r="AI95" i="4"/>
  <c r="AH95" i="4"/>
  <c r="AG95" i="4"/>
  <c r="AF95" i="4"/>
  <c r="AE95" i="4"/>
  <c r="AD95" i="4"/>
  <c r="AC95" i="4"/>
  <c r="AB95" i="4"/>
  <c r="AA95" i="4"/>
  <c r="Z95" i="4"/>
  <c r="Y95" i="4"/>
  <c r="X95" i="4"/>
  <c r="W95" i="4"/>
  <c r="V95" i="4"/>
  <c r="U95" i="4"/>
  <c r="T95" i="4"/>
  <c r="S95" i="4"/>
  <c r="R95" i="4"/>
  <c r="Q95" i="4"/>
  <c r="P95" i="4"/>
  <c r="O95" i="4"/>
  <c r="N95" i="4"/>
  <c r="M95" i="4"/>
  <c r="L95" i="4"/>
  <c r="K95" i="4"/>
  <c r="J95" i="4"/>
  <c r="I95" i="4"/>
  <c r="H95" i="4"/>
  <c r="G95" i="4"/>
  <c r="F95" i="4"/>
  <c r="E95" i="4"/>
  <c r="D95" i="4"/>
  <c r="C95" i="4"/>
  <c r="B95" i="4"/>
  <c r="C112" i="5" l="1"/>
  <c r="D103" i="5"/>
  <c r="C113" i="5"/>
  <c r="D113" i="5" s="1"/>
  <c r="C99" i="5"/>
  <c r="D99" i="5" s="1"/>
  <c r="C109" i="5"/>
  <c r="D112" i="5" l="1"/>
  <c r="C114" i="5"/>
  <c r="O74" i="3" l="1"/>
  <c r="O73" i="3"/>
  <c r="O72" i="3"/>
  <c r="O71" i="3"/>
  <c r="O69" i="3"/>
  <c r="O68" i="3"/>
  <c r="O67" i="3"/>
  <c r="O65" i="3"/>
  <c r="O64" i="3"/>
  <c r="K74" i="3"/>
  <c r="K73" i="3"/>
  <c r="K72" i="3"/>
  <c r="K71" i="3"/>
  <c r="K69" i="3"/>
  <c r="K68" i="3"/>
  <c r="K67" i="3"/>
  <c r="K65" i="3"/>
  <c r="K64" i="3"/>
  <c r="G74" i="3"/>
  <c r="G73" i="3"/>
  <c r="G72" i="3"/>
  <c r="G71" i="3"/>
  <c r="G69" i="3"/>
  <c r="G68" i="3"/>
  <c r="G67" i="3"/>
  <c r="G65" i="3"/>
  <c r="G64" i="3"/>
  <c r="C74" i="3"/>
  <c r="C73" i="3"/>
  <c r="C72" i="3"/>
  <c r="C71" i="3"/>
  <c r="C69" i="3"/>
  <c r="C68" i="3"/>
  <c r="C67" i="3"/>
  <c r="C65" i="3"/>
  <c r="C64" i="3"/>
  <c r="O63" i="3"/>
  <c r="K63" i="3"/>
  <c r="G63" i="3"/>
  <c r="C63" i="3"/>
  <c r="Q58" i="3"/>
  <c r="Q53" i="3"/>
  <c r="O60" i="3"/>
  <c r="O59" i="3"/>
  <c r="O58" i="3"/>
  <c r="O57" i="3"/>
  <c r="O55" i="3"/>
  <c r="O54" i="3"/>
  <c r="O53" i="3"/>
  <c r="O51" i="3"/>
  <c r="O50" i="3"/>
  <c r="M50" i="3"/>
  <c r="K60" i="3"/>
  <c r="K59" i="3"/>
  <c r="K58" i="3"/>
  <c r="K57" i="3"/>
  <c r="K55" i="3"/>
  <c r="K54" i="3"/>
  <c r="K53" i="3"/>
  <c r="K51" i="3"/>
  <c r="K50" i="3"/>
  <c r="G60" i="3"/>
  <c r="G59" i="3"/>
  <c r="G58" i="3"/>
  <c r="G57" i="3"/>
  <c r="G55" i="3"/>
  <c r="G54" i="3"/>
  <c r="G53" i="3"/>
  <c r="G51" i="3"/>
  <c r="G50" i="3"/>
  <c r="C60" i="3"/>
  <c r="C59" i="3"/>
  <c r="C58" i="3"/>
  <c r="C57" i="3"/>
  <c r="C55" i="3"/>
  <c r="C54" i="3"/>
  <c r="C53" i="3"/>
  <c r="C51" i="3"/>
  <c r="C50" i="3"/>
  <c r="O49" i="3"/>
  <c r="K49" i="3"/>
  <c r="G49" i="3"/>
  <c r="C49" i="3"/>
  <c r="Q42" i="3"/>
  <c r="Q38" i="3"/>
  <c r="O46" i="3"/>
  <c r="O45" i="3"/>
  <c r="O44" i="3"/>
  <c r="O43" i="3"/>
  <c r="O42" i="3"/>
  <c r="O41" i="3"/>
  <c r="O40" i="3"/>
  <c r="O39" i="3"/>
  <c r="O38" i="3"/>
  <c r="O37" i="3"/>
  <c r="O36" i="3"/>
  <c r="M42" i="3"/>
  <c r="M38" i="3"/>
  <c r="K46" i="3"/>
  <c r="K45" i="3"/>
  <c r="K44" i="3"/>
  <c r="K43" i="3"/>
  <c r="K42" i="3"/>
  <c r="K41" i="3"/>
  <c r="K40" i="3"/>
  <c r="K39" i="3"/>
  <c r="K38" i="3"/>
  <c r="K37" i="3"/>
  <c r="K36" i="3"/>
  <c r="I42" i="3"/>
  <c r="I38" i="3"/>
  <c r="G46" i="3"/>
  <c r="G45" i="3"/>
  <c r="G44" i="3"/>
  <c r="G43" i="3"/>
  <c r="G42" i="3"/>
  <c r="G41" i="3"/>
  <c r="G40" i="3"/>
  <c r="G39" i="3"/>
  <c r="G38" i="3"/>
  <c r="G37" i="3"/>
  <c r="G36" i="3"/>
  <c r="E42" i="3"/>
  <c r="E38" i="3"/>
  <c r="C46" i="3"/>
  <c r="C45" i="3"/>
  <c r="C44" i="3"/>
  <c r="C43" i="3"/>
  <c r="C42" i="3"/>
  <c r="C41" i="3"/>
  <c r="C40" i="3"/>
  <c r="C39" i="3"/>
  <c r="C38" i="3"/>
  <c r="C37" i="3"/>
  <c r="C36" i="3"/>
  <c r="O35" i="3"/>
  <c r="K35" i="3"/>
  <c r="G35" i="3"/>
  <c r="C35" i="3"/>
  <c r="Q28" i="3"/>
  <c r="Q24" i="3"/>
  <c r="O32" i="3"/>
  <c r="O31" i="3"/>
  <c r="O30" i="3"/>
  <c r="O29" i="3"/>
  <c r="O28" i="3"/>
  <c r="O27" i="3"/>
  <c r="O26" i="3"/>
  <c r="O25" i="3"/>
  <c r="O24" i="3"/>
  <c r="O23" i="3"/>
  <c r="O22" i="3"/>
  <c r="M28" i="3"/>
  <c r="M24" i="3"/>
  <c r="K32" i="3"/>
  <c r="K31" i="3"/>
  <c r="K30" i="3"/>
  <c r="K29" i="3"/>
  <c r="K28" i="3"/>
  <c r="K27" i="3"/>
  <c r="K26" i="3"/>
  <c r="K25" i="3"/>
  <c r="K24" i="3"/>
  <c r="K23" i="3"/>
  <c r="K22" i="3"/>
  <c r="O21" i="3"/>
  <c r="I28" i="3"/>
  <c r="I24" i="3"/>
  <c r="G32" i="3"/>
  <c r="G31" i="3"/>
  <c r="G30" i="3"/>
  <c r="G29" i="3"/>
  <c r="G28" i="3"/>
  <c r="G27" i="3"/>
  <c r="G26" i="3"/>
  <c r="G25" i="3"/>
  <c r="G24" i="3"/>
  <c r="G23" i="3"/>
  <c r="G22" i="3"/>
  <c r="K21" i="3"/>
  <c r="G21" i="3"/>
  <c r="Q14" i="3"/>
  <c r="Q10" i="3"/>
  <c r="O18" i="3"/>
  <c r="O17" i="3"/>
  <c r="O16" i="3"/>
  <c r="O15" i="3"/>
  <c r="O14" i="3"/>
  <c r="O13" i="3"/>
  <c r="O12" i="3"/>
  <c r="O11" i="3"/>
  <c r="O10" i="3"/>
  <c r="O9" i="3"/>
  <c r="O8" i="3"/>
  <c r="M14" i="3"/>
  <c r="M10" i="3"/>
  <c r="O7" i="3"/>
  <c r="E28" i="3"/>
  <c r="E24" i="3"/>
  <c r="C32" i="3"/>
  <c r="C31" i="3"/>
  <c r="C30" i="3"/>
  <c r="C29" i="3"/>
  <c r="C28" i="3"/>
  <c r="C27" i="3"/>
  <c r="C26" i="3"/>
  <c r="C25" i="3"/>
  <c r="C24" i="3"/>
  <c r="C23" i="3"/>
  <c r="C22" i="3"/>
  <c r="C21" i="3"/>
  <c r="E14" i="3"/>
  <c r="E10" i="3"/>
  <c r="K18" i="3"/>
  <c r="K17" i="3"/>
  <c r="K16" i="3"/>
  <c r="K15" i="3"/>
  <c r="K14" i="3"/>
  <c r="K13" i="3"/>
  <c r="K12" i="3"/>
  <c r="K11" i="3"/>
  <c r="K10" i="3"/>
  <c r="K9" i="3"/>
  <c r="K8" i="3"/>
  <c r="K7" i="3"/>
  <c r="I16" i="3"/>
  <c r="I14" i="3"/>
  <c r="I10" i="3"/>
  <c r="G18" i="3"/>
  <c r="G17" i="3"/>
  <c r="G16" i="3"/>
  <c r="G15" i="3"/>
  <c r="G14" i="3"/>
  <c r="G13" i="3"/>
  <c r="G12" i="3"/>
  <c r="G11" i="3"/>
  <c r="G10" i="3"/>
  <c r="G9" i="3"/>
  <c r="G8" i="3"/>
  <c r="G7" i="3"/>
  <c r="C18" i="3"/>
  <c r="C17" i="3"/>
  <c r="C16" i="3"/>
  <c r="C15" i="3"/>
  <c r="C14" i="3"/>
  <c r="C13" i="3"/>
  <c r="C12" i="3"/>
  <c r="C11" i="3"/>
  <c r="C10" i="3"/>
  <c r="C9" i="3"/>
  <c r="C8" i="3"/>
  <c r="C7" i="3"/>
  <c r="AN204" i="1"/>
  <c r="AB204" i="1"/>
  <c r="P204" i="1"/>
  <c r="D204" i="1"/>
  <c r="AN203" i="1"/>
  <c r="AB203" i="1"/>
  <c r="P203" i="1"/>
  <c r="D203" i="1"/>
  <c r="AN202" i="1"/>
  <c r="AB202" i="1"/>
  <c r="P202" i="1"/>
  <c r="D202" i="1"/>
  <c r="AN201" i="1"/>
  <c r="AB201" i="1"/>
  <c r="P201" i="1"/>
  <c r="D201" i="1"/>
  <c r="AN199" i="1"/>
  <c r="AB199" i="1"/>
  <c r="P199" i="1"/>
  <c r="D199" i="1"/>
  <c r="AN198" i="1"/>
  <c r="AB198" i="1"/>
  <c r="P198" i="1"/>
  <c r="D198" i="1"/>
  <c r="AN197" i="1"/>
  <c r="AB197" i="1"/>
  <c r="P197" i="1"/>
  <c r="D197" i="1"/>
  <c r="AN195" i="1"/>
  <c r="AB195" i="1"/>
  <c r="P195" i="1"/>
  <c r="D195" i="1"/>
  <c r="AN194" i="1"/>
  <c r="AB194" i="1"/>
  <c r="P194" i="1"/>
  <c r="D194" i="1"/>
  <c r="AN193" i="1"/>
  <c r="AB193" i="1"/>
  <c r="P193" i="1"/>
  <c r="D193" i="1"/>
  <c r="AN190" i="1"/>
  <c r="AP190" i="1" s="1"/>
  <c r="AB190" i="1"/>
  <c r="AD190" i="1" s="1"/>
  <c r="P190" i="1"/>
  <c r="AN189" i="1"/>
  <c r="AP189" i="1" s="1"/>
  <c r="AB189" i="1"/>
  <c r="AD189" i="1" s="1"/>
  <c r="P189" i="1"/>
  <c r="AN188" i="1"/>
  <c r="AP188" i="1" s="1"/>
  <c r="AB188" i="1"/>
  <c r="AD188" i="1" s="1"/>
  <c r="P188" i="1"/>
  <c r="AN187" i="1"/>
  <c r="AP187" i="1" s="1"/>
  <c r="AB187" i="1"/>
  <c r="AD187" i="1" s="1"/>
  <c r="P187" i="1"/>
  <c r="AN185" i="1"/>
  <c r="AP185" i="1" s="1"/>
  <c r="AB185" i="1"/>
  <c r="AD185" i="1" s="1"/>
  <c r="P185" i="1"/>
  <c r="E185" i="1" s="1"/>
  <c r="AN184" i="1"/>
  <c r="AP184" i="1" s="1"/>
  <c r="AB184" i="1"/>
  <c r="AD184" i="1" s="1"/>
  <c r="P184" i="1"/>
  <c r="AN183" i="1"/>
  <c r="AP183" i="1" s="1"/>
  <c r="AB183" i="1"/>
  <c r="AD183" i="1" s="1"/>
  <c r="P183" i="1"/>
  <c r="AN181" i="1"/>
  <c r="AP181" i="1" s="1"/>
  <c r="AB181" i="1"/>
  <c r="AD181" i="1" s="1"/>
  <c r="P181" i="1"/>
  <c r="AN180" i="1"/>
  <c r="AP180" i="1" s="1"/>
  <c r="AB180" i="1"/>
  <c r="AD180" i="1" s="1"/>
  <c r="P180" i="1"/>
  <c r="E180" i="1" s="1"/>
  <c r="AN179" i="1"/>
  <c r="AP179" i="1" s="1"/>
  <c r="AB179" i="1"/>
  <c r="AD179" i="1" s="1"/>
  <c r="P179" i="1"/>
  <c r="AN176" i="1"/>
  <c r="AP176" i="1" s="1"/>
  <c r="AB176" i="1"/>
  <c r="AD176" i="1" s="1"/>
  <c r="P176" i="1"/>
  <c r="AN175" i="1"/>
  <c r="AP175" i="1" s="1"/>
  <c r="AB175" i="1"/>
  <c r="AD175" i="1" s="1"/>
  <c r="P175" i="1"/>
  <c r="AP174" i="1"/>
  <c r="AN174" i="1"/>
  <c r="AB174" i="1"/>
  <c r="AD174" i="1" s="1"/>
  <c r="P174" i="1"/>
  <c r="E174" i="1" s="1"/>
  <c r="AP173" i="1"/>
  <c r="AN173" i="1"/>
  <c r="AB173" i="1"/>
  <c r="AD173" i="1" s="1"/>
  <c r="P173" i="1"/>
  <c r="AN171" i="1"/>
  <c r="AP171" i="1" s="1"/>
  <c r="AB171" i="1"/>
  <c r="AD171" i="1" s="1"/>
  <c r="P171" i="1"/>
  <c r="AN170" i="1"/>
  <c r="AP170" i="1" s="1"/>
  <c r="AB170" i="1"/>
  <c r="AD170" i="1" s="1"/>
  <c r="P170" i="1"/>
  <c r="AP169" i="1"/>
  <c r="AN169" i="1"/>
  <c r="AB169" i="1"/>
  <c r="AD169" i="1" s="1"/>
  <c r="P169" i="1"/>
  <c r="E169" i="1" s="1"/>
  <c r="AP167" i="1"/>
  <c r="AN167" i="1"/>
  <c r="AB167" i="1"/>
  <c r="AD167" i="1" s="1"/>
  <c r="P167" i="1"/>
  <c r="AN166" i="1"/>
  <c r="AP166" i="1" s="1"/>
  <c r="AB166" i="1"/>
  <c r="AD166" i="1" s="1"/>
  <c r="P166" i="1"/>
  <c r="AN165" i="1"/>
  <c r="AP165" i="1" s="1"/>
  <c r="AB165" i="1"/>
  <c r="AD165" i="1" s="1"/>
  <c r="P165" i="1"/>
  <c r="AN162" i="1"/>
  <c r="Q60" i="3" s="1"/>
  <c r="AB162" i="1"/>
  <c r="AD162" i="1" s="1"/>
  <c r="P162" i="1"/>
  <c r="AN161" i="1"/>
  <c r="Q59" i="3" s="1"/>
  <c r="AB161" i="1"/>
  <c r="P161" i="1"/>
  <c r="AN160" i="1"/>
  <c r="AP160" i="1" s="1"/>
  <c r="AB160" i="1"/>
  <c r="M58" i="3" s="1"/>
  <c r="P160" i="1"/>
  <c r="I58" i="3" s="1"/>
  <c r="AN159" i="1"/>
  <c r="AB159" i="1"/>
  <c r="M57" i="3" s="1"/>
  <c r="P159" i="1"/>
  <c r="I57" i="3" s="1"/>
  <c r="AP157" i="1"/>
  <c r="AN157" i="1"/>
  <c r="Q55" i="3" s="1"/>
  <c r="AB157" i="1"/>
  <c r="AD157" i="1" s="1"/>
  <c r="P157" i="1"/>
  <c r="AN156" i="1"/>
  <c r="Q54" i="3" s="1"/>
  <c r="AB156" i="1"/>
  <c r="P156" i="1"/>
  <c r="AN155" i="1"/>
  <c r="AP155" i="1" s="1"/>
  <c r="AB155" i="1"/>
  <c r="M53" i="3" s="1"/>
  <c r="P155" i="1"/>
  <c r="I53" i="3" s="1"/>
  <c r="AN153" i="1"/>
  <c r="AB153" i="1"/>
  <c r="M51" i="3" s="1"/>
  <c r="P153" i="1"/>
  <c r="I51" i="3" s="1"/>
  <c r="AN152" i="1"/>
  <c r="Q50" i="3" s="1"/>
  <c r="AB152" i="1"/>
  <c r="AD152" i="1" s="1"/>
  <c r="P152" i="1"/>
  <c r="AN151" i="1"/>
  <c r="Q49" i="3" s="1"/>
  <c r="AB151" i="1"/>
  <c r="AD151" i="1" s="1"/>
  <c r="P151" i="1"/>
  <c r="AN148" i="1"/>
  <c r="AP148" i="1" s="1"/>
  <c r="AB148" i="1"/>
  <c r="AD148" i="1" s="1"/>
  <c r="P148" i="1"/>
  <c r="AN147" i="1"/>
  <c r="AP147" i="1" s="1"/>
  <c r="AB147" i="1"/>
  <c r="AD147" i="1" s="1"/>
  <c r="P147" i="1"/>
  <c r="AN146" i="1"/>
  <c r="AP146" i="1" s="1"/>
  <c r="AB146" i="1"/>
  <c r="AD146" i="1" s="1"/>
  <c r="P146" i="1"/>
  <c r="E146" i="1" s="1"/>
  <c r="AN145" i="1"/>
  <c r="AP145" i="1" s="1"/>
  <c r="AB145" i="1"/>
  <c r="AD145" i="1" s="1"/>
  <c r="P145" i="1"/>
  <c r="AN143" i="1"/>
  <c r="AP143" i="1" s="1"/>
  <c r="AB143" i="1"/>
  <c r="AD143" i="1" s="1"/>
  <c r="P143" i="1"/>
  <c r="AN142" i="1"/>
  <c r="AP142" i="1" s="1"/>
  <c r="AB142" i="1"/>
  <c r="AD142" i="1" s="1"/>
  <c r="P142" i="1"/>
  <c r="AN141" i="1"/>
  <c r="AP141" i="1" s="1"/>
  <c r="AB141" i="1"/>
  <c r="AD141" i="1" s="1"/>
  <c r="P141" i="1"/>
  <c r="E141" i="1" s="1"/>
  <c r="AN139" i="1"/>
  <c r="AP139" i="1" s="1"/>
  <c r="AB139" i="1"/>
  <c r="AD139" i="1" s="1"/>
  <c r="P139" i="1"/>
  <c r="AN138" i="1"/>
  <c r="AP138" i="1" s="1"/>
  <c r="AB138" i="1"/>
  <c r="AD138" i="1" s="1"/>
  <c r="P138" i="1"/>
  <c r="AN137" i="1"/>
  <c r="AP137" i="1" s="1"/>
  <c r="AB137" i="1"/>
  <c r="AD137" i="1" s="1"/>
  <c r="P137" i="1"/>
  <c r="AN134" i="1"/>
  <c r="AP134" i="1" s="1"/>
  <c r="AB134" i="1"/>
  <c r="AD134" i="1" s="1"/>
  <c r="P134" i="1"/>
  <c r="AN133" i="1"/>
  <c r="AP133" i="1" s="1"/>
  <c r="AB133" i="1"/>
  <c r="AD133" i="1" s="1"/>
  <c r="P133" i="1"/>
  <c r="AP132" i="1"/>
  <c r="AN132" i="1"/>
  <c r="AB132" i="1"/>
  <c r="AD132" i="1" s="1"/>
  <c r="P132" i="1"/>
  <c r="E132" i="1" s="1"/>
  <c r="AP131" i="1"/>
  <c r="AN131" i="1"/>
  <c r="AB131" i="1"/>
  <c r="AD131" i="1" s="1"/>
  <c r="P131" i="1"/>
  <c r="AN129" i="1"/>
  <c r="AP129" i="1" s="1"/>
  <c r="AB129" i="1"/>
  <c r="AD129" i="1" s="1"/>
  <c r="P129" i="1"/>
  <c r="AN128" i="1"/>
  <c r="AP128" i="1" s="1"/>
  <c r="AB128" i="1"/>
  <c r="AD128" i="1" s="1"/>
  <c r="P128" i="1"/>
  <c r="AN127" i="1"/>
  <c r="AP127" i="1" s="1"/>
  <c r="AB127" i="1"/>
  <c r="AD127" i="1" s="1"/>
  <c r="P127" i="1"/>
  <c r="AN125" i="1"/>
  <c r="AP125" i="1" s="1"/>
  <c r="AB125" i="1"/>
  <c r="AD125" i="1" s="1"/>
  <c r="P125" i="1"/>
  <c r="AN124" i="1"/>
  <c r="AP124" i="1" s="1"/>
  <c r="AB124" i="1"/>
  <c r="AD124" i="1" s="1"/>
  <c r="P124" i="1"/>
  <c r="AN123" i="1"/>
  <c r="AP123" i="1" s="1"/>
  <c r="AB123" i="1"/>
  <c r="AD123" i="1" s="1"/>
  <c r="P123" i="1"/>
  <c r="AN120" i="1"/>
  <c r="AP120" i="1" s="1"/>
  <c r="AB120" i="1"/>
  <c r="AD120" i="1" s="1"/>
  <c r="P120" i="1"/>
  <c r="AN119" i="1"/>
  <c r="AP119" i="1" s="1"/>
  <c r="AB119" i="1"/>
  <c r="AD119" i="1" s="1"/>
  <c r="P119" i="1"/>
  <c r="AN118" i="1"/>
  <c r="AP118" i="1" s="1"/>
  <c r="AB118" i="1"/>
  <c r="AD118" i="1" s="1"/>
  <c r="P118" i="1"/>
  <c r="AN117" i="1"/>
  <c r="AB117" i="1"/>
  <c r="AD117" i="1" s="1"/>
  <c r="P117" i="1"/>
  <c r="AN115" i="1"/>
  <c r="AP115" i="1" s="1"/>
  <c r="AB115" i="1"/>
  <c r="AD115" i="1" s="1"/>
  <c r="P115" i="1"/>
  <c r="AN114" i="1"/>
  <c r="AP114" i="1" s="1"/>
  <c r="AB114" i="1"/>
  <c r="AD114" i="1" s="1"/>
  <c r="P114" i="1"/>
  <c r="AN113" i="1"/>
  <c r="AP113" i="1" s="1"/>
  <c r="AB113" i="1"/>
  <c r="AD113" i="1" s="1"/>
  <c r="P113" i="1"/>
  <c r="AN111" i="1"/>
  <c r="AP111" i="1" s="1"/>
  <c r="AB111" i="1"/>
  <c r="AD111" i="1" s="1"/>
  <c r="P111" i="1"/>
  <c r="AN110" i="1"/>
  <c r="AP110" i="1" s="1"/>
  <c r="AB110" i="1"/>
  <c r="AD110" i="1" s="1"/>
  <c r="P110" i="1"/>
  <c r="AN109" i="1"/>
  <c r="AP109" i="1" s="1"/>
  <c r="AB109" i="1"/>
  <c r="AD109" i="1" s="1"/>
  <c r="P109" i="1"/>
  <c r="AN106" i="1"/>
  <c r="Q46" i="3" s="1"/>
  <c r="AB106" i="1"/>
  <c r="P106" i="1"/>
  <c r="AN105" i="1"/>
  <c r="Q45" i="3" s="1"/>
  <c r="AB105" i="1"/>
  <c r="P105" i="1"/>
  <c r="AN104" i="1"/>
  <c r="Q44" i="3" s="1"/>
  <c r="AB104" i="1"/>
  <c r="M44" i="3" s="1"/>
  <c r="P104" i="1"/>
  <c r="AN103" i="1"/>
  <c r="Q43" i="3" s="1"/>
  <c r="AB103" i="1"/>
  <c r="M43" i="3" s="1"/>
  <c r="P103" i="1"/>
  <c r="AN101" i="1"/>
  <c r="Q41" i="3" s="1"/>
  <c r="AB101" i="1"/>
  <c r="P101" i="1"/>
  <c r="AN100" i="1"/>
  <c r="Q40" i="3" s="1"/>
  <c r="AB100" i="1"/>
  <c r="P100" i="1"/>
  <c r="I40" i="3" s="1"/>
  <c r="AN99" i="1"/>
  <c r="Q39" i="3" s="1"/>
  <c r="AB99" i="1"/>
  <c r="M39" i="3" s="1"/>
  <c r="P99" i="1"/>
  <c r="AN97" i="1"/>
  <c r="Q37" i="3" s="1"/>
  <c r="AB97" i="1"/>
  <c r="M37" i="3" s="1"/>
  <c r="P97" i="1"/>
  <c r="AN96" i="1"/>
  <c r="AP96" i="1" s="1"/>
  <c r="AB96" i="1"/>
  <c r="P96" i="1"/>
  <c r="I36" i="3" s="1"/>
  <c r="AN95" i="1"/>
  <c r="Q35" i="3" s="1"/>
  <c r="AB95" i="1"/>
  <c r="P95" i="1"/>
  <c r="AN92" i="1"/>
  <c r="AP92" i="1" s="1"/>
  <c r="AB92" i="1"/>
  <c r="AD92" i="1" s="1"/>
  <c r="P92" i="1"/>
  <c r="AN91" i="1"/>
  <c r="AP91" i="1" s="1"/>
  <c r="AB91" i="1"/>
  <c r="AD91" i="1" s="1"/>
  <c r="P91" i="1"/>
  <c r="AN90" i="1"/>
  <c r="AP90" i="1" s="1"/>
  <c r="AB90" i="1"/>
  <c r="AD90" i="1" s="1"/>
  <c r="P90" i="1"/>
  <c r="AN89" i="1"/>
  <c r="AP89" i="1" s="1"/>
  <c r="AB89" i="1"/>
  <c r="AD89" i="1" s="1"/>
  <c r="P89" i="1"/>
  <c r="AN87" i="1"/>
  <c r="AP87" i="1" s="1"/>
  <c r="AB87" i="1"/>
  <c r="AD87" i="1" s="1"/>
  <c r="P87" i="1"/>
  <c r="AN86" i="1"/>
  <c r="AP86" i="1" s="1"/>
  <c r="AB86" i="1"/>
  <c r="AD86" i="1" s="1"/>
  <c r="P86" i="1"/>
  <c r="AN85" i="1"/>
  <c r="AP85" i="1" s="1"/>
  <c r="AB85" i="1"/>
  <c r="AD85" i="1" s="1"/>
  <c r="P85" i="1"/>
  <c r="AN83" i="1"/>
  <c r="AP83" i="1" s="1"/>
  <c r="AB83" i="1"/>
  <c r="AD83" i="1" s="1"/>
  <c r="P83" i="1"/>
  <c r="AN81" i="1"/>
  <c r="AP81" i="1" s="1"/>
  <c r="AB81" i="1"/>
  <c r="AD81" i="1" s="1"/>
  <c r="P81" i="1"/>
  <c r="AN78" i="1"/>
  <c r="Q32" i="3" s="1"/>
  <c r="AB78" i="1"/>
  <c r="M32" i="3" s="1"/>
  <c r="P78" i="1"/>
  <c r="AN77" i="1"/>
  <c r="Q31" i="3" s="1"/>
  <c r="AB77" i="1"/>
  <c r="P77" i="1"/>
  <c r="AN76" i="1"/>
  <c r="Q30" i="3" s="1"/>
  <c r="AB76" i="1"/>
  <c r="P76" i="1"/>
  <c r="AN75" i="1"/>
  <c r="Q29" i="3" s="1"/>
  <c r="AB75" i="1"/>
  <c r="M29" i="3" s="1"/>
  <c r="P75" i="1"/>
  <c r="AN73" i="1"/>
  <c r="Q27" i="3" s="1"/>
  <c r="AB73" i="1"/>
  <c r="M27" i="3" s="1"/>
  <c r="P73" i="1"/>
  <c r="AN72" i="1"/>
  <c r="AP72" i="1" s="1"/>
  <c r="AB72" i="1"/>
  <c r="P72" i="1"/>
  <c r="AN71" i="1"/>
  <c r="Q25" i="3" s="1"/>
  <c r="AB71" i="1"/>
  <c r="P71" i="1"/>
  <c r="AN69" i="1"/>
  <c r="Q23" i="3" s="1"/>
  <c r="AB69" i="1"/>
  <c r="M23" i="3" s="1"/>
  <c r="P69" i="1"/>
  <c r="AN68" i="1"/>
  <c r="Q22" i="3" s="1"/>
  <c r="AB68" i="1"/>
  <c r="M22" i="3" s="1"/>
  <c r="P68" i="1"/>
  <c r="AN67" i="1"/>
  <c r="Q21" i="3" s="1"/>
  <c r="AB67" i="1"/>
  <c r="P67" i="1"/>
  <c r="I21" i="3" s="1"/>
  <c r="AN64" i="1"/>
  <c r="AP64" i="1" s="1"/>
  <c r="AB64" i="1"/>
  <c r="AD64" i="1" s="1"/>
  <c r="P64" i="1"/>
  <c r="AN63" i="1"/>
  <c r="AP63" i="1" s="1"/>
  <c r="AB63" i="1"/>
  <c r="AD63" i="1" s="1"/>
  <c r="P63" i="1"/>
  <c r="AN62" i="1"/>
  <c r="AP62" i="1" s="1"/>
  <c r="AB62" i="1"/>
  <c r="AD62" i="1" s="1"/>
  <c r="P62" i="1"/>
  <c r="AN61" i="1"/>
  <c r="AP61" i="1" s="1"/>
  <c r="AB61" i="1"/>
  <c r="AD61" i="1" s="1"/>
  <c r="P61" i="1"/>
  <c r="AN59" i="1"/>
  <c r="AP59" i="1" s="1"/>
  <c r="AB59" i="1"/>
  <c r="AD59" i="1" s="1"/>
  <c r="P59" i="1"/>
  <c r="AN58" i="1"/>
  <c r="AP58" i="1" s="1"/>
  <c r="AB58" i="1"/>
  <c r="AD58" i="1" s="1"/>
  <c r="P58" i="1"/>
  <c r="AN57" i="1"/>
  <c r="AP57" i="1" s="1"/>
  <c r="AB57" i="1"/>
  <c r="AD57" i="1" s="1"/>
  <c r="P57" i="1"/>
  <c r="AN55" i="1"/>
  <c r="AP55" i="1" s="1"/>
  <c r="AB55" i="1"/>
  <c r="AD55" i="1" s="1"/>
  <c r="P55" i="1"/>
  <c r="AN54" i="1"/>
  <c r="AP54" i="1" s="1"/>
  <c r="AB54" i="1"/>
  <c r="AD54" i="1" s="1"/>
  <c r="P54" i="1"/>
  <c r="AN53" i="1"/>
  <c r="AP53" i="1" s="1"/>
  <c r="AB53" i="1"/>
  <c r="AD53" i="1" s="1"/>
  <c r="P53" i="1"/>
  <c r="AN50" i="1"/>
  <c r="AP50" i="1" s="1"/>
  <c r="AB50" i="1"/>
  <c r="AD50" i="1" s="1"/>
  <c r="P50" i="1"/>
  <c r="AN49" i="1"/>
  <c r="AP49" i="1" s="1"/>
  <c r="AB49" i="1"/>
  <c r="AD49" i="1" s="1"/>
  <c r="P49" i="1"/>
  <c r="AN48" i="1"/>
  <c r="AP48" i="1" s="1"/>
  <c r="AB48" i="1"/>
  <c r="AD48" i="1" s="1"/>
  <c r="P48" i="1"/>
  <c r="AN47" i="1"/>
  <c r="AP47" i="1" s="1"/>
  <c r="AB47" i="1"/>
  <c r="AD47" i="1" s="1"/>
  <c r="P47" i="1"/>
  <c r="AN45" i="1"/>
  <c r="AP45" i="1" s="1"/>
  <c r="AB45" i="1"/>
  <c r="AD45" i="1" s="1"/>
  <c r="P45" i="1"/>
  <c r="AN44" i="1"/>
  <c r="AP44" i="1" s="1"/>
  <c r="AB44" i="1"/>
  <c r="AD44" i="1" s="1"/>
  <c r="P44" i="1"/>
  <c r="AN43" i="1"/>
  <c r="AP43" i="1" s="1"/>
  <c r="AB43" i="1"/>
  <c r="AD43" i="1" s="1"/>
  <c r="P43" i="1"/>
  <c r="AN41" i="1"/>
  <c r="AP41" i="1" s="1"/>
  <c r="AB41" i="1"/>
  <c r="AD41" i="1" s="1"/>
  <c r="P41" i="1"/>
  <c r="AN40" i="1"/>
  <c r="AP40" i="1" s="1"/>
  <c r="AB40" i="1"/>
  <c r="AD40" i="1" s="1"/>
  <c r="P40" i="1"/>
  <c r="AN39" i="1"/>
  <c r="AP39" i="1" s="1"/>
  <c r="AB39" i="1"/>
  <c r="AD39" i="1" s="1"/>
  <c r="P39" i="1"/>
  <c r="AN36" i="1"/>
  <c r="Q18" i="3" s="1"/>
  <c r="AB36" i="1"/>
  <c r="P36" i="1"/>
  <c r="I18" i="3" s="1"/>
  <c r="AN35" i="1"/>
  <c r="Q17" i="3" s="1"/>
  <c r="AB35" i="1"/>
  <c r="M17" i="3" s="1"/>
  <c r="P35" i="1"/>
  <c r="I17" i="3" s="1"/>
  <c r="AN34" i="1"/>
  <c r="Q16" i="3" s="1"/>
  <c r="AB34" i="1"/>
  <c r="M16" i="3" s="1"/>
  <c r="P34" i="1"/>
  <c r="AN33" i="1"/>
  <c r="Q15" i="3" s="1"/>
  <c r="AB33" i="1"/>
  <c r="P33" i="1"/>
  <c r="I15" i="3" s="1"/>
  <c r="AN31" i="1"/>
  <c r="Q13" i="3" s="1"/>
  <c r="AB31" i="1"/>
  <c r="P31" i="1"/>
  <c r="I13" i="3" s="1"/>
  <c r="AN30" i="1"/>
  <c r="Q12" i="3" s="1"/>
  <c r="AB30" i="1"/>
  <c r="M12" i="3" s="1"/>
  <c r="P30" i="1"/>
  <c r="I12" i="3" s="1"/>
  <c r="AN29" i="1"/>
  <c r="Q11" i="3" s="1"/>
  <c r="AB29" i="1"/>
  <c r="M11" i="3" s="1"/>
  <c r="P29" i="1"/>
  <c r="I11" i="3" s="1"/>
  <c r="AN27" i="1"/>
  <c r="Q9" i="3" s="1"/>
  <c r="AB27" i="1"/>
  <c r="P27" i="1"/>
  <c r="I9" i="3" s="1"/>
  <c r="AN26" i="1"/>
  <c r="AP26" i="1" s="1"/>
  <c r="AB26" i="1"/>
  <c r="P26" i="1"/>
  <c r="I8" i="3" s="1"/>
  <c r="AN25" i="1"/>
  <c r="Q7" i="3" s="1"/>
  <c r="AB25" i="1"/>
  <c r="P25" i="1"/>
  <c r="I7" i="3" s="1"/>
  <c r="AN22" i="1"/>
  <c r="Q74" i="3" s="1"/>
  <c r="AB22" i="1"/>
  <c r="AD22" i="1" s="1"/>
  <c r="R22" i="1"/>
  <c r="P22" i="1"/>
  <c r="I74" i="3" s="1"/>
  <c r="AN21" i="1"/>
  <c r="Q73" i="3" s="1"/>
  <c r="AD21" i="1"/>
  <c r="AB21" i="1"/>
  <c r="M73" i="3" s="1"/>
  <c r="P21" i="1"/>
  <c r="I73" i="3" s="1"/>
  <c r="AN20" i="1"/>
  <c r="AB20" i="1"/>
  <c r="M72" i="3" s="1"/>
  <c r="P20" i="1"/>
  <c r="R20" i="1" s="1"/>
  <c r="AN19" i="1"/>
  <c r="Q71" i="3" s="1"/>
  <c r="AD19" i="1"/>
  <c r="AB19" i="1"/>
  <c r="M71" i="3" s="1"/>
  <c r="P19" i="1"/>
  <c r="I71" i="3" s="1"/>
  <c r="AN17" i="1"/>
  <c r="Q69" i="3" s="1"/>
  <c r="AB17" i="1"/>
  <c r="M69" i="3" s="1"/>
  <c r="P17" i="1"/>
  <c r="I69" i="3" s="1"/>
  <c r="AP16" i="1"/>
  <c r="AN16" i="1"/>
  <c r="Q68" i="3" s="1"/>
  <c r="AB16" i="1"/>
  <c r="M68" i="3" s="1"/>
  <c r="P16" i="1"/>
  <c r="I68" i="3" s="1"/>
  <c r="AN15" i="1"/>
  <c r="Q67" i="3" s="1"/>
  <c r="AB15" i="1"/>
  <c r="M67" i="3" s="1"/>
  <c r="P15" i="1"/>
  <c r="R15" i="1" s="1"/>
  <c r="AP13" i="1"/>
  <c r="AN13" i="1"/>
  <c r="Q65" i="3" s="1"/>
  <c r="AB13" i="1"/>
  <c r="M65" i="3" s="1"/>
  <c r="P13" i="1"/>
  <c r="I65" i="3" s="1"/>
  <c r="AP12" i="1"/>
  <c r="AN12" i="1"/>
  <c r="Q64" i="3" s="1"/>
  <c r="AB12" i="1"/>
  <c r="M64" i="3" s="1"/>
  <c r="P12" i="1"/>
  <c r="AN11" i="1"/>
  <c r="Q63" i="3" s="1"/>
  <c r="AB11" i="1"/>
  <c r="P11" i="1"/>
  <c r="I63" i="3" s="1"/>
  <c r="AD33" i="1" l="1"/>
  <c r="M15" i="3"/>
  <c r="M26" i="3"/>
  <c r="AD72" i="1"/>
  <c r="M41" i="3"/>
  <c r="AD101" i="1"/>
  <c r="M46" i="3"/>
  <c r="AD106" i="1"/>
  <c r="M8" i="3"/>
  <c r="AD26" i="1"/>
  <c r="M13" i="3"/>
  <c r="AD31" i="1"/>
  <c r="M18" i="3"/>
  <c r="AD36" i="1"/>
  <c r="M25" i="3"/>
  <c r="AD71" i="1"/>
  <c r="M30" i="3"/>
  <c r="AD76" i="1"/>
  <c r="M35" i="3"/>
  <c r="AD95" i="1"/>
  <c r="M40" i="3"/>
  <c r="AD100" i="1"/>
  <c r="M45" i="3"/>
  <c r="AD105" i="1"/>
  <c r="M63" i="3"/>
  <c r="AD11" i="1"/>
  <c r="AD25" i="1"/>
  <c r="M7" i="3"/>
  <c r="I64" i="3"/>
  <c r="R12" i="1"/>
  <c r="Q72" i="3"/>
  <c r="AP20" i="1"/>
  <c r="M9" i="3"/>
  <c r="AD27" i="1"/>
  <c r="M21" i="3"/>
  <c r="AD67" i="1"/>
  <c r="M31" i="3"/>
  <c r="AD77" i="1"/>
  <c r="M36" i="3"/>
  <c r="AD96" i="1"/>
  <c r="I72" i="3"/>
  <c r="AP22" i="1"/>
  <c r="AP25" i="1"/>
  <c r="AP29" i="1"/>
  <c r="AP30" i="1"/>
  <c r="AP34" i="1"/>
  <c r="AP35" i="1"/>
  <c r="AP68" i="1"/>
  <c r="AP69" i="1"/>
  <c r="AP73" i="1"/>
  <c r="AP75" i="1"/>
  <c r="AP78" i="1"/>
  <c r="AP97" i="1"/>
  <c r="AP99" i="1"/>
  <c r="AP103" i="1"/>
  <c r="AP104" i="1"/>
  <c r="E127" i="1"/>
  <c r="C127" i="1" s="1"/>
  <c r="AD153" i="1"/>
  <c r="AD155" i="1"/>
  <c r="AD159" i="1"/>
  <c r="AD160" i="1"/>
  <c r="E190" i="1"/>
  <c r="M60" i="3"/>
  <c r="M49" i="3"/>
  <c r="M55" i="3"/>
  <c r="AD15" i="1"/>
  <c r="AD17" i="1"/>
  <c r="E81" i="1"/>
  <c r="E87" i="1"/>
  <c r="E92" i="1"/>
  <c r="E104" i="1"/>
  <c r="E44" i="3" s="1"/>
  <c r="E110" i="1"/>
  <c r="E115" i="1"/>
  <c r="C115" i="1" s="1"/>
  <c r="E120" i="1"/>
  <c r="AP151" i="1"/>
  <c r="AP152" i="1"/>
  <c r="AP156" i="1"/>
  <c r="AP161" i="1"/>
  <c r="AP162" i="1"/>
  <c r="E197" i="1"/>
  <c r="E202" i="1"/>
  <c r="E203" i="1"/>
  <c r="F203" i="1" s="1"/>
  <c r="E204" i="1"/>
  <c r="E69" i="1"/>
  <c r="E23" i="3" s="1"/>
  <c r="I23" i="3"/>
  <c r="M74" i="3"/>
  <c r="E50" i="1"/>
  <c r="E68" i="1"/>
  <c r="E22" i="3" s="1"/>
  <c r="I22" i="3"/>
  <c r="E73" i="1"/>
  <c r="E27" i="3" s="1"/>
  <c r="I27" i="3"/>
  <c r="E78" i="1"/>
  <c r="E32" i="3" s="1"/>
  <c r="E86" i="1"/>
  <c r="C86" i="1" s="1"/>
  <c r="E91" i="1"/>
  <c r="E97" i="1"/>
  <c r="E37" i="3" s="1"/>
  <c r="I37" i="3"/>
  <c r="E103" i="1"/>
  <c r="E43" i="3" s="1"/>
  <c r="I43" i="3"/>
  <c r="E109" i="1"/>
  <c r="E114" i="1"/>
  <c r="E119" i="1"/>
  <c r="E125" i="1"/>
  <c r="C125" i="1" s="1"/>
  <c r="E131" i="1"/>
  <c r="AD156" i="1"/>
  <c r="M54" i="3"/>
  <c r="AD161" i="1"/>
  <c r="M59" i="3"/>
  <c r="Q26" i="3"/>
  <c r="Q36" i="3"/>
  <c r="I67" i="3"/>
  <c r="E75" i="1"/>
  <c r="E29" i="3" s="1"/>
  <c r="I29" i="3"/>
  <c r="AP11" i="1"/>
  <c r="AD12" i="1"/>
  <c r="AD16" i="1"/>
  <c r="AP21" i="1"/>
  <c r="AP31" i="1"/>
  <c r="AD34" i="1"/>
  <c r="AP36" i="1"/>
  <c r="E64" i="1"/>
  <c r="AD68" i="1"/>
  <c r="E71" i="1"/>
  <c r="E25" i="3" s="1"/>
  <c r="I25" i="3"/>
  <c r="AP71" i="1"/>
  <c r="AD73" i="1"/>
  <c r="E76" i="1"/>
  <c r="E30" i="3" s="1"/>
  <c r="I30" i="3"/>
  <c r="AP76" i="1"/>
  <c r="AD78" i="1"/>
  <c r="E83" i="1"/>
  <c r="C83" i="1" s="1"/>
  <c r="E89" i="1"/>
  <c r="E95" i="1"/>
  <c r="E35" i="3" s="1"/>
  <c r="I35" i="3"/>
  <c r="AP95" i="1"/>
  <c r="AD97" i="1"/>
  <c r="E100" i="1"/>
  <c r="E40" i="3" s="1"/>
  <c r="AP100" i="1"/>
  <c r="AD103" i="1"/>
  <c r="E105" i="1"/>
  <c r="E45" i="3" s="1"/>
  <c r="I45" i="3"/>
  <c r="AP105" i="1"/>
  <c r="E111" i="1"/>
  <c r="F111" i="1" s="1"/>
  <c r="E117" i="1"/>
  <c r="AP117" i="1"/>
  <c r="E123" i="1"/>
  <c r="F123" i="1" s="1"/>
  <c r="E128" i="1"/>
  <c r="F128" i="1" s="1"/>
  <c r="E133" i="1"/>
  <c r="AP153" i="1"/>
  <c r="Q51" i="3"/>
  <c r="AP159" i="1"/>
  <c r="Q57" i="3"/>
  <c r="Q8" i="3"/>
  <c r="I44" i="3"/>
  <c r="E99" i="1"/>
  <c r="I39" i="3"/>
  <c r="R17" i="1"/>
  <c r="AP17" i="1"/>
  <c r="AD29" i="1"/>
  <c r="AD13" i="1"/>
  <c r="AP15" i="1"/>
  <c r="AP19" i="1"/>
  <c r="AD20" i="1"/>
  <c r="AP27" i="1"/>
  <c r="AD30" i="1"/>
  <c r="AP33" i="1"/>
  <c r="AD35" i="1"/>
  <c r="E55" i="1"/>
  <c r="E61" i="1"/>
  <c r="E67" i="1"/>
  <c r="E21" i="3" s="1"/>
  <c r="AP67" i="1"/>
  <c r="AD69" i="1"/>
  <c r="E72" i="1"/>
  <c r="E26" i="3" s="1"/>
  <c r="I26" i="3"/>
  <c r="AD75" i="1"/>
  <c r="E77" i="1"/>
  <c r="E31" i="3" s="1"/>
  <c r="I31" i="3"/>
  <c r="AP77" i="1"/>
  <c r="E85" i="1"/>
  <c r="F85" i="1" s="1"/>
  <c r="E90" i="1"/>
  <c r="E96" i="1"/>
  <c r="E36" i="3" s="1"/>
  <c r="AD99" i="1"/>
  <c r="E101" i="1"/>
  <c r="I41" i="3"/>
  <c r="AP101" i="1"/>
  <c r="AD104" i="1"/>
  <c r="E106" i="1"/>
  <c r="I46" i="3"/>
  <c r="AP106" i="1"/>
  <c r="E113" i="1"/>
  <c r="C113" i="1" s="1"/>
  <c r="E118" i="1"/>
  <c r="C118" i="1" s="1"/>
  <c r="E124" i="1"/>
  <c r="E129" i="1"/>
  <c r="E134" i="1"/>
  <c r="AC134" i="1" s="1"/>
  <c r="E137" i="1"/>
  <c r="E152" i="1"/>
  <c r="E50" i="3" s="1"/>
  <c r="I50" i="3"/>
  <c r="E157" i="1"/>
  <c r="E55" i="3" s="1"/>
  <c r="I55" i="3"/>
  <c r="E162" i="1"/>
  <c r="E60" i="3" s="1"/>
  <c r="I60" i="3"/>
  <c r="I32" i="3"/>
  <c r="E139" i="1"/>
  <c r="E145" i="1"/>
  <c r="E151" i="1"/>
  <c r="E49" i="3" s="1"/>
  <c r="E156" i="1"/>
  <c r="E54" i="3" s="1"/>
  <c r="E161" i="1"/>
  <c r="E167" i="1"/>
  <c r="E173" i="1"/>
  <c r="E179" i="1"/>
  <c r="F179" i="1" s="1"/>
  <c r="E184" i="1"/>
  <c r="F184" i="1" s="1"/>
  <c r="E198" i="1"/>
  <c r="E199" i="1"/>
  <c r="E201" i="1"/>
  <c r="E142" i="1"/>
  <c r="F142" i="1" s="1"/>
  <c r="E147" i="1"/>
  <c r="E153" i="1"/>
  <c r="E51" i="3" s="1"/>
  <c r="E159" i="1"/>
  <c r="E57" i="3" s="1"/>
  <c r="E165" i="1"/>
  <c r="E170" i="1"/>
  <c r="E175" i="1"/>
  <c r="E181" i="1"/>
  <c r="F181" i="1" s="1"/>
  <c r="E187" i="1"/>
  <c r="F187" i="1" s="1"/>
  <c r="I54" i="3"/>
  <c r="I59" i="3"/>
  <c r="E138" i="1"/>
  <c r="C138" i="1" s="1"/>
  <c r="E143" i="1"/>
  <c r="F143" i="1" s="1"/>
  <c r="E148" i="1"/>
  <c r="E155" i="1"/>
  <c r="E53" i="3" s="1"/>
  <c r="E160" i="1"/>
  <c r="E58" i="3" s="1"/>
  <c r="E166" i="1"/>
  <c r="C166" i="1" s="1"/>
  <c r="E171" i="1"/>
  <c r="E176" i="1"/>
  <c r="AC173" i="1" s="1"/>
  <c r="E183" i="1"/>
  <c r="F183" i="1" s="1"/>
  <c r="E188" i="1"/>
  <c r="C188" i="1" s="1"/>
  <c r="E193" i="1"/>
  <c r="E194" i="1"/>
  <c r="F194" i="1" s="1"/>
  <c r="E195" i="1"/>
  <c r="I49" i="3"/>
  <c r="E19" i="1"/>
  <c r="E71" i="3" s="1"/>
  <c r="F75" i="1"/>
  <c r="C75" i="1"/>
  <c r="F68" i="1"/>
  <c r="C68" i="1"/>
  <c r="F124" i="1"/>
  <c r="C124" i="1"/>
  <c r="C141" i="1"/>
  <c r="F141" i="1"/>
  <c r="C157" i="1"/>
  <c r="C174" i="1"/>
  <c r="F174" i="1"/>
  <c r="AC190" i="1"/>
  <c r="AC185" i="1"/>
  <c r="AC180" i="1"/>
  <c r="AO188" i="1"/>
  <c r="AO183" i="1"/>
  <c r="C190" i="1"/>
  <c r="AC198" i="1"/>
  <c r="E11" i="1"/>
  <c r="E63" i="3" s="1"/>
  <c r="E13" i="1"/>
  <c r="E65" i="3" s="1"/>
  <c r="E16" i="1"/>
  <c r="E68" i="3" s="1"/>
  <c r="E21" i="1"/>
  <c r="E73" i="3" s="1"/>
  <c r="E25" i="1"/>
  <c r="E7" i="3" s="1"/>
  <c r="Q25" i="1"/>
  <c r="R25" i="1"/>
  <c r="E41" i="1"/>
  <c r="Q41" i="1"/>
  <c r="R41" i="1"/>
  <c r="E58" i="1"/>
  <c r="Q58" i="1"/>
  <c r="R58" i="1"/>
  <c r="AO83" i="1"/>
  <c r="AC89" i="1"/>
  <c r="AO90" i="1"/>
  <c r="AO85" i="1"/>
  <c r="C110" i="1"/>
  <c r="F127" i="1"/>
  <c r="C143" i="1"/>
  <c r="AC176" i="1"/>
  <c r="AC174" i="1"/>
  <c r="AC169" i="1"/>
  <c r="AC166" i="1"/>
  <c r="AO176" i="1"/>
  <c r="AO171" i="1"/>
  <c r="AO169" i="1"/>
  <c r="AO166" i="1"/>
  <c r="E34" i="1"/>
  <c r="E16" i="3" s="1"/>
  <c r="R34" i="1"/>
  <c r="AO50" i="1"/>
  <c r="AO49" i="1"/>
  <c r="AO48" i="1"/>
  <c r="AO47" i="1"/>
  <c r="AO45" i="1"/>
  <c r="AO43" i="1"/>
  <c r="AO41" i="1"/>
  <c r="AO40" i="1"/>
  <c r="AO39" i="1"/>
  <c r="AC50" i="1"/>
  <c r="AC49" i="1"/>
  <c r="AC48" i="1"/>
  <c r="AC47" i="1"/>
  <c r="AC45" i="1"/>
  <c r="AC44" i="1"/>
  <c r="AC43" i="1"/>
  <c r="AC41" i="1"/>
  <c r="AC40" i="1"/>
  <c r="AC39" i="1"/>
  <c r="AO44" i="1"/>
  <c r="F50" i="1"/>
  <c r="C50" i="1"/>
  <c r="C119" i="1"/>
  <c r="C153" i="1"/>
  <c r="F153" i="1"/>
  <c r="C170" i="1"/>
  <c r="F170" i="1"/>
  <c r="E27" i="1"/>
  <c r="E9" i="3" s="1"/>
  <c r="R27" i="1"/>
  <c r="E44" i="1"/>
  <c r="Q44" i="1"/>
  <c r="R44" i="1"/>
  <c r="C61" i="1"/>
  <c r="F61" i="1"/>
  <c r="F77" i="1"/>
  <c r="C77" i="1"/>
  <c r="C96" i="1"/>
  <c r="F129" i="1"/>
  <c r="C129" i="1"/>
  <c r="C146" i="1"/>
  <c r="F146" i="1"/>
  <c r="AC162" i="1"/>
  <c r="AC161" i="1"/>
  <c r="AC160" i="1"/>
  <c r="AC159" i="1"/>
  <c r="AC157" i="1"/>
  <c r="AC156" i="1"/>
  <c r="AC155" i="1"/>
  <c r="AC153" i="1"/>
  <c r="AC152" i="1"/>
  <c r="AC151" i="1"/>
  <c r="AO162" i="1"/>
  <c r="AO161" i="1"/>
  <c r="AO160" i="1"/>
  <c r="AO159" i="1"/>
  <c r="AO157" i="1"/>
  <c r="AO156" i="1"/>
  <c r="AO155" i="1"/>
  <c r="AO153" i="1"/>
  <c r="AO152" i="1"/>
  <c r="AO151" i="1"/>
  <c r="C162" i="1"/>
  <c r="F162" i="1"/>
  <c r="C180" i="1"/>
  <c r="Q202" i="1"/>
  <c r="Q197" i="1"/>
  <c r="AO203" i="1"/>
  <c r="AO198" i="1"/>
  <c r="AO193" i="1"/>
  <c r="AC197" i="1"/>
  <c r="AC199" i="1"/>
  <c r="AC202" i="1"/>
  <c r="AC204" i="1"/>
  <c r="Q201" i="1"/>
  <c r="Q195" i="1"/>
  <c r="AC194" i="1"/>
  <c r="F204" i="1"/>
  <c r="AO202" i="1"/>
  <c r="AO197" i="1"/>
  <c r="AC201" i="1"/>
  <c r="AC195" i="1"/>
  <c r="Q204" i="1"/>
  <c r="Q199" i="1"/>
  <c r="Q194" i="1"/>
  <c r="AO201" i="1"/>
  <c r="AO195" i="1"/>
  <c r="AO204" i="1"/>
  <c r="F202" i="1"/>
  <c r="AO199" i="1"/>
  <c r="F197" i="1"/>
  <c r="AO194" i="1"/>
  <c r="E36" i="1"/>
  <c r="E18" i="3" s="1"/>
  <c r="R36" i="1"/>
  <c r="E54" i="1"/>
  <c r="Q54" i="1"/>
  <c r="R54" i="1"/>
  <c r="C89" i="1"/>
  <c r="C105" i="1"/>
  <c r="F105" i="1"/>
  <c r="C156" i="1"/>
  <c r="C173" i="1"/>
  <c r="F173" i="1"/>
  <c r="E189" i="1"/>
  <c r="R189" i="1"/>
  <c r="E30" i="1"/>
  <c r="E12" i="3" s="1"/>
  <c r="R30" i="1"/>
  <c r="E47" i="1"/>
  <c r="Q47" i="1"/>
  <c r="R47" i="1"/>
  <c r="E63" i="1"/>
  <c r="Q63" i="1"/>
  <c r="R63" i="1"/>
  <c r="C81" i="1"/>
  <c r="F81" i="1"/>
  <c r="F132" i="1"/>
  <c r="C132" i="1"/>
  <c r="AC148" i="1"/>
  <c r="AC147" i="1"/>
  <c r="AC146" i="1"/>
  <c r="AC145" i="1"/>
  <c r="AC143" i="1"/>
  <c r="AC142" i="1"/>
  <c r="AC141" i="1"/>
  <c r="AC139" i="1"/>
  <c r="AC138" i="1"/>
  <c r="AC137" i="1"/>
  <c r="AO148" i="1"/>
  <c r="AO147" i="1"/>
  <c r="AO146" i="1"/>
  <c r="AO145" i="1"/>
  <c r="AO143" i="1"/>
  <c r="AO142" i="1"/>
  <c r="AO141" i="1"/>
  <c r="AO139" i="1"/>
  <c r="AO138" i="1"/>
  <c r="AO137" i="1"/>
  <c r="C148" i="1"/>
  <c r="F148" i="1"/>
  <c r="F166" i="1"/>
  <c r="E40" i="1"/>
  <c r="Q40" i="1"/>
  <c r="R40" i="1"/>
  <c r="E57" i="1"/>
  <c r="Q57" i="1"/>
  <c r="R57" i="1"/>
  <c r="C109" i="1"/>
  <c r="F125" i="1"/>
  <c r="C175" i="1"/>
  <c r="F175" i="1"/>
  <c r="E12" i="1"/>
  <c r="E64" i="3" s="1"/>
  <c r="E15" i="1"/>
  <c r="E67" i="3" s="1"/>
  <c r="E17" i="1"/>
  <c r="E69" i="3" s="1"/>
  <c r="E20" i="1"/>
  <c r="E72" i="3" s="1"/>
  <c r="E22" i="1"/>
  <c r="Q17" i="1" s="1"/>
  <c r="E33" i="1"/>
  <c r="E15" i="3" s="1"/>
  <c r="R33" i="1"/>
  <c r="E49" i="1"/>
  <c r="Q49" i="1"/>
  <c r="R49" i="1"/>
  <c r="C67" i="1"/>
  <c r="F67" i="1"/>
  <c r="AC133" i="1"/>
  <c r="AC132" i="1"/>
  <c r="AC128" i="1"/>
  <c r="AC127" i="1"/>
  <c r="AC123" i="1"/>
  <c r="AO134" i="1"/>
  <c r="AO131" i="1"/>
  <c r="AO129" i="1"/>
  <c r="AO125" i="1"/>
  <c r="AO124" i="1"/>
  <c r="C134" i="1"/>
  <c r="C152" i="1"/>
  <c r="F152" i="1"/>
  <c r="C169" i="1"/>
  <c r="F169" i="1"/>
  <c r="C185" i="1"/>
  <c r="E26" i="1"/>
  <c r="E8" i="3" s="1"/>
  <c r="R26" i="1"/>
  <c r="E43" i="1"/>
  <c r="Q43" i="1"/>
  <c r="R43" i="1"/>
  <c r="E59" i="1"/>
  <c r="Q59" i="1"/>
  <c r="R59" i="1"/>
  <c r="C95" i="1"/>
  <c r="C128" i="1"/>
  <c r="C145" i="1"/>
  <c r="F145" i="1"/>
  <c r="C179" i="1"/>
  <c r="E35" i="1"/>
  <c r="E17" i="3" s="1"/>
  <c r="Q35" i="1"/>
  <c r="R35" i="1"/>
  <c r="E53" i="1"/>
  <c r="Q53" i="1"/>
  <c r="R53" i="1"/>
  <c r="C69" i="1"/>
  <c r="F69" i="1"/>
  <c r="C87" i="1"/>
  <c r="C104" i="1"/>
  <c r="AC118" i="1"/>
  <c r="AC113" i="1"/>
  <c r="AO120" i="1"/>
  <c r="AO113" i="1"/>
  <c r="C120" i="1"/>
  <c r="F138" i="1"/>
  <c r="C155" i="1"/>
  <c r="F155" i="1"/>
  <c r="C171" i="1"/>
  <c r="F171" i="1"/>
  <c r="E29" i="1"/>
  <c r="E11" i="3" s="1"/>
  <c r="R29" i="1"/>
  <c r="E45" i="1"/>
  <c r="Q45" i="1"/>
  <c r="R45" i="1"/>
  <c r="E62" i="1"/>
  <c r="Q62" i="1"/>
  <c r="R62" i="1"/>
  <c r="AO73" i="1"/>
  <c r="AO69" i="1"/>
  <c r="AO68" i="1"/>
  <c r="AO67" i="1"/>
  <c r="AC78" i="1"/>
  <c r="AC77" i="1"/>
  <c r="AC76" i="1"/>
  <c r="AC75" i="1"/>
  <c r="AC73" i="1"/>
  <c r="AC72" i="1"/>
  <c r="AC71" i="1"/>
  <c r="AC69" i="1"/>
  <c r="AC68" i="1"/>
  <c r="AC67" i="1"/>
  <c r="AO76" i="1"/>
  <c r="AO78" i="1"/>
  <c r="AO77" i="1"/>
  <c r="AO75" i="1"/>
  <c r="AO72" i="1"/>
  <c r="AO71" i="1"/>
  <c r="F78" i="1"/>
  <c r="C78" i="1"/>
  <c r="C97" i="1"/>
  <c r="F97" i="1"/>
  <c r="C114" i="1"/>
  <c r="F131" i="1"/>
  <c r="C131" i="1"/>
  <c r="C147" i="1"/>
  <c r="F147" i="1"/>
  <c r="C181" i="1"/>
  <c r="E39" i="1"/>
  <c r="Q39" i="1"/>
  <c r="R39" i="1"/>
  <c r="C55" i="1"/>
  <c r="F55" i="1"/>
  <c r="F72" i="1"/>
  <c r="C72" i="1"/>
  <c r="C90" i="1"/>
  <c r="AC103" i="1"/>
  <c r="AO96" i="1"/>
  <c r="E31" i="1"/>
  <c r="E13" i="3" s="1"/>
  <c r="R31" i="1"/>
  <c r="E48" i="1"/>
  <c r="Q48" i="1"/>
  <c r="R48" i="1"/>
  <c r="AO63" i="1"/>
  <c r="AO62" i="1"/>
  <c r="AO61" i="1"/>
  <c r="AO59" i="1"/>
  <c r="AO58" i="1"/>
  <c r="AO57" i="1"/>
  <c r="AO55" i="1"/>
  <c r="AO53" i="1"/>
  <c r="C64" i="1"/>
  <c r="AC64" i="1"/>
  <c r="AC63" i="1"/>
  <c r="AC62" i="1"/>
  <c r="AC61" i="1"/>
  <c r="AC59" i="1"/>
  <c r="AC58" i="1"/>
  <c r="AC57" i="1"/>
  <c r="AC55" i="1"/>
  <c r="AC54" i="1"/>
  <c r="AC53" i="1"/>
  <c r="AO54" i="1"/>
  <c r="AO64" i="1"/>
  <c r="F64" i="1"/>
  <c r="C100" i="1"/>
  <c r="C117" i="1"/>
  <c r="C133" i="1"/>
  <c r="C151" i="1"/>
  <c r="F151" i="1"/>
  <c r="C167" i="1"/>
  <c r="F167" i="1"/>
  <c r="AC193" i="1"/>
  <c r="F201" i="1"/>
  <c r="F193" i="1"/>
  <c r="AC203" i="1"/>
  <c r="F199" i="1"/>
  <c r="F195" i="1"/>
  <c r="R11" i="1"/>
  <c r="R13" i="1"/>
  <c r="R16" i="1"/>
  <c r="R19" i="1"/>
  <c r="R21" i="1"/>
  <c r="F198" i="1"/>
  <c r="R50" i="1"/>
  <c r="R55" i="1"/>
  <c r="R61" i="1"/>
  <c r="R64" i="1"/>
  <c r="R67" i="1"/>
  <c r="R68" i="1"/>
  <c r="R69" i="1"/>
  <c r="R71" i="1"/>
  <c r="R72" i="1"/>
  <c r="R73" i="1"/>
  <c r="R75" i="1"/>
  <c r="R76" i="1"/>
  <c r="R77" i="1"/>
  <c r="R78" i="1"/>
  <c r="R81" i="1"/>
  <c r="R83" i="1"/>
  <c r="R85" i="1"/>
  <c r="R86" i="1"/>
  <c r="R87" i="1"/>
  <c r="R89" i="1"/>
  <c r="R90" i="1"/>
  <c r="R91" i="1"/>
  <c r="R92" i="1"/>
  <c r="R95" i="1"/>
  <c r="R96" i="1"/>
  <c r="R97" i="1"/>
  <c r="R99" i="1"/>
  <c r="R100" i="1"/>
  <c r="R101" i="1"/>
  <c r="R103" i="1"/>
  <c r="R104" i="1"/>
  <c r="R105" i="1"/>
  <c r="R106" i="1"/>
  <c r="R109" i="1"/>
  <c r="R110" i="1"/>
  <c r="R111" i="1"/>
  <c r="R113" i="1"/>
  <c r="R114" i="1"/>
  <c r="R115" i="1"/>
  <c r="R117" i="1"/>
  <c r="R118" i="1"/>
  <c r="R119" i="1"/>
  <c r="R120" i="1"/>
  <c r="R123" i="1"/>
  <c r="R124" i="1"/>
  <c r="R125" i="1"/>
  <c r="R127" i="1"/>
  <c r="R128" i="1"/>
  <c r="R129" i="1"/>
  <c r="R131" i="1"/>
  <c r="R132" i="1"/>
  <c r="R133" i="1"/>
  <c r="R134" i="1"/>
  <c r="R137" i="1"/>
  <c r="R138" i="1"/>
  <c r="R139" i="1"/>
  <c r="R141" i="1"/>
  <c r="R142" i="1"/>
  <c r="R143" i="1"/>
  <c r="R145" i="1"/>
  <c r="R146" i="1"/>
  <c r="R147" i="1"/>
  <c r="R148" i="1"/>
  <c r="R151" i="1"/>
  <c r="R152" i="1"/>
  <c r="R153" i="1"/>
  <c r="R155" i="1"/>
  <c r="R156" i="1"/>
  <c r="R157" i="1"/>
  <c r="R159" i="1"/>
  <c r="R160" i="1"/>
  <c r="R161" i="1"/>
  <c r="R162" i="1"/>
  <c r="R165" i="1"/>
  <c r="R166" i="1"/>
  <c r="R167" i="1"/>
  <c r="R169" i="1"/>
  <c r="R170" i="1"/>
  <c r="R171" i="1"/>
  <c r="R173" i="1"/>
  <c r="R174" i="1"/>
  <c r="R175" i="1"/>
  <c r="R176" i="1"/>
  <c r="R179" i="1"/>
  <c r="R180" i="1"/>
  <c r="R181" i="1"/>
  <c r="R183" i="1"/>
  <c r="R184" i="1"/>
  <c r="R185" i="1"/>
  <c r="R187" i="1"/>
  <c r="R188" i="1"/>
  <c r="R190" i="1"/>
  <c r="Q50" i="1"/>
  <c r="Q55" i="1"/>
  <c r="Q61" i="1"/>
  <c r="Q64" i="1"/>
  <c r="Q67" i="1"/>
  <c r="Q68" i="1"/>
  <c r="Q69" i="1"/>
  <c r="Q71" i="1"/>
  <c r="Q72" i="1"/>
  <c r="Q73" i="1"/>
  <c r="Q75" i="1"/>
  <c r="Q76" i="1"/>
  <c r="Q77" i="1"/>
  <c r="Q78" i="1"/>
  <c r="Q86" i="1"/>
  <c r="Q91" i="1"/>
  <c r="Q106" i="1"/>
  <c r="Q113" i="1"/>
  <c r="Q118" i="1"/>
  <c r="Q123" i="1"/>
  <c r="Q124" i="1"/>
  <c r="Q128" i="1"/>
  <c r="Q129" i="1"/>
  <c r="Q133" i="1"/>
  <c r="Q134" i="1"/>
  <c r="Q137" i="1"/>
  <c r="Q138" i="1"/>
  <c r="Q139" i="1"/>
  <c r="Q141" i="1"/>
  <c r="Q142" i="1"/>
  <c r="Q143" i="1"/>
  <c r="Q145" i="1"/>
  <c r="Q146" i="1"/>
  <c r="Q147" i="1"/>
  <c r="Q148" i="1"/>
  <c r="Q151" i="1"/>
  <c r="Q152" i="1"/>
  <c r="Q153" i="1"/>
  <c r="Q155" i="1"/>
  <c r="Q156" i="1"/>
  <c r="Q157" i="1"/>
  <c r="Q159" i="1"/>
  <c r="Q160" i="1"/>
  <c r="Q161" i="1"/>
  <c r="Q162" i="1"/>
  <c r="Q165" i="1"/>
  <c r="Q166" i="1"/>
  <c r="Q167" i="1"/>
  <c r="Q169" i="1"/>
  <c r="Q170" i="1"/>
  <c r="Q171" i="1"/>
  <c r="Q173" i="1"/>
  <c r="Q174" i="1"/>
  <c r="Q175" i="1"/>
  <c r="Q176" i="1"/>
  <c r="Q180" i="1"/>
  <c r="Q185" i="1"/>
  <c r="Q193" i="1"/>
  <c r="Q198" i="1"/>
  <c r="Q203" i="1"/>
  <c r="E59" i="3" l="1"/>
  <c r="F161" i="1"/>
  <c r="C139" i="1"/>
  <c r="F139" i="1"/>
  <c r="E46" i="3"/>
  <c r="F95" i="1"/>
  <c r="AO101" i="1"/>
  <c r="F96" i="1"/>
  <c r="AC97" i="1"/>
  <c r="F100" i="1"/>
  <c r="AO106" i="1"/>
  <c r="Q96" i="1"/>
  <c r="F103" i="1"/>
  <c r="AO95" i="1"/>
  <c r="Q101" i="1"/>
  <c r="E39" i="3"/>
  <c r="C99" i="1"/>
  <c r="F91" i="1"/>
  <c r="C91" i="1"/>
  <c r="AO117" i="1"/>
  <c r="AC120" i="1"/>
  <c r="AC115" i="1"/>
  <c r="AC110" i="1"/>
  <c r="AO118" i="1"/>
  <c r="AO110" i="1"/>
  <c r="F114" i="1"/>
  <c r="Q110" i="1"/>
  <c r="AC114" i="1"/>
  <c r="AO109" i="1"/>
  <c r="Q111" i="1"/>
  <c r="F110" i="1"/>
  <c r="AO114" i="1"/>
  <c r="AC117" i="1"/>
  <c r="AC111" i="1"/>
  <c r="AO119" i="1"/>
  <c r="AO111" i="1"/>
  <c r="F120" i="1"/>
  <c r="Q109" i="1"/>
  <c r="Q114" i="1"/>
  <c r="Q119" i="1"/>
  <c r="Q115" i="1"/>
  <c r="Q120" i="1"/>
  <c r="F113" i="1"/>
  <c r="F115" i="1"/>
  <c r="F109" i="1"/>
  <c r="AC119" i="1"/>
  <c r="AC109" i="1"/>
  <c r="AO115" i="1"/>
  <c r="F117" i="1"/>
  <c r="Q117" i="1"/>
  <c r="AC91" i="1"/>
  <c r="AC86" i="1"/>
  <c r="AO92" i="1"/>
  <c r="AO87" i="1"/>
  <c r="C92" i="1"/>
  <c r="F90" i="1"/>
  <c r="Q83" i="1"/>
  <c r="AC85" i="1"/>
  <c r="AO86" i="1"/>
  <c r="Q85" i="1"/>
  <c r="AC92" i="1"/>
  <c r="AC87" i="1"/>
  <c r="AC81" i="1"/>
  <c r="AO89" i="1"/>
  <c r="AO81" i="1"/>
  <c r="F89" i="1"/>
  <c r="Q81" i="1"/>
  <c r="Q87" i="1"/>
  <c r="Q92" i="1"/>
  <c r="Q89" i="1"/>
  <c r="F86" i="1"/>
  <c r="AC90" i="1"/>
  <c r="AO91" i="1"/>
  <c r="F92" i="1"/>
  <c r="Q90" i="1"/>
  <c r="AC188" i="1"/>
  <c r="AC183" i="1"/>
  <c r="AO190" i="1"/>
  <c r="AO185" i="1"/>
  <c r="AO180" i="1"/>
  <c r="Q183" i="1"/>
  <c r="AC187" i="1"/>
  <c r="AO189" i="1"/>
  <c r="AO179" i="1"/>
  <c r="Q179" i="1"/>
  <c r="Q190" i="1"/>
  <c r="AC189" i="1"/>
  <c r="AC184" i="1"/>
  <c r="AC179" i="1"/>
  <c r="AO187" i="1"/>
  <c r="AO181" i="1"/>
  <c r="F190" i="1"/>
  <c r="Q189" i="1"/>
  <c r="F185" i="1"/>
  <c r="Q181" i="1"/>
  <c r="Q187" i="1"/>
  <c r="Q188" i="1"/>
  <c r="AC181" i="1"/>
  <c r="AO184" i="1"/>
  <c r="F180" i="1"/>
  <c r="Q184" i="1"/>
  <c r="C165" i="1"/>
  <c r="F165" i="1"/>
  <c r="C137" i="1"/>
  <c r="F137" i="1"/>
  <c r="E41" i="3"/>
  <c r="C101" i="1"/>
  <c r="F71" i="1"/>
  <c r="AC83" i="1"/>
  <c r="F119" i="1"/>
  <c r="F87" i="1"/>
  <c r="Q132" i="1"/>
  <c r="Q131" i="1"/>
  <c r="Q125" i="1"/>
  <c r="F133" i="1"/>
  <c r="Q29" i="1"/>
  <c r="AO123" i="1"/>
  <c r="AO128" i="1"/>
  <c r="AO133" i="1"/>
  <c r="AC125" i="1"/>
  <c r="AC131" i="1"/>
  <c r="C159" i="1"/>
  <c r="C183" i="1"/>
  <c r="F156" i="1"/>
  <c r="C123" i="1"/>
  <c r="C176" i="1"/>
  <c r="AO174" i="1"/>
  <c r="AC171" i="1"/>
  <c r="C160" i="1"/>
  <c r="F157" i="1"/>
  <c r="Q127" i="1"/>
  <c r="F134" i="1"/>
  <c r="AO127" i="1"/>
  <c r="AO132" i="1"/>
  <c r="AC124" i="1"/>
  <c r="AC129" i="1"/>
  <c r="F159" i="1"/>
  <c r="C103" i="1"/>
  <c r="F160" i="1"/>
  <c r="Q99" i="1"/>
  <c r="Q103" i="1"/>
  <c r="Q97" i="1"/>
  <c r="C184" i="1"/>
  <c r="F83" i="1"/>
  <c r="F106" i="1"/>
  <c r="AO100" i="1"/>
  <c r="AO105" i="1"/>
  <c r="AC96" i="1"/>
  <c r="AC101" i="1"/>
  <c r="AC106" i="1"/>
  <c r="C111" i="1"/>
  <c r="F76" i="1"/>
  <c r="Q26" i="1"/>
  <c r="F101" i="1"/>
  <c r="Q20" i="1"/>
  <c r="Q15" i="1"/>
  <c r="C142" i="1"/>
  <c r="C73" i="1"/>
  <c r="Q30" i="1"/>
  <c r="F176" i="1"/>
  <c r="AO167" i="1"/>
  <c r="AO173" i="1"/>
  <c r="AC165" i="1"/>
  <c r="AC170" i="1"/>
  <c r="AC175" i="1"/>
  <c r="C187" i="1"/>
  <c r="Q105" i="1"/>
  <c r="Q100" i="1"/>
  <c r="Q95" i="1"/>
  <c r="AO97" i="1"/>
  <c r="AO103" i="1"/>
  <c r="C106" i="1"/>
  <c r="AC99" i="1"/>
  <c r="AC104" i="1"/>
  <c r="F188" i="1"/>
  <c r="C161" i="1"/>
  <c r="F118" i="1"/>
  <c r="C85" i="1"/>
  <c r="F99" i="1"/>
  <c r="C71" i="1"/>
  <c r="Q34" i="1"/>
  <c r="AO165" i="1"/>
  <c r="AO170" i="1"/>
  <c r="AO175" i="1"/>
  <c r="AC167" i="1"/>
  <c r="Q104" i="1"/>
  <c r="AO99" i="1"/>
  <c r="AO104" i="1"/>
  <c r="AC95" i="1"/>
  <c r="AC100" i="1"/>
  <c r="AC105" i="1"/>
  <c r="F104" i="1"/>
  <c r="C76" i="1"/>
  <c r="Q16" i="1"/>
  <c r="E74" i="3"/>
  <c r="F73" i="1"/>
  <c r="Q27" i="1"/>
  <c r="Q21" i="1"/>
  <c r="Q19" i="1"/>
  <c r="C15" i="1"/>
  <c r="F15" i="1"/>
  <c r="C35" i="1"/>
  <c r="F35" i="1"/>
  <c r="C25" i="1"/>
  <c r="F25" i="1"/>
  <c r="C62" i="1"/>
  <c r="F62" i="1"/>
  <c r="C19" i="1"/>
  <c r="F19" i="1"/>
  <c r="C63" i="1"/>
  <c r="F63" i="1"/>
  <c r="C26" i="1"/>
  <c r="F26" i="1"/>
  <c r="C40" i="1"/>
  <c r="F40" i="1"/>
  <c r="C12" i="1"/>
  <c r="F12" i="1"/>
  <c r="F47" i="1"/>
  <c r="C47" i="1"/>
  <c r="C34" i="1"/>
  <c r="F34" i="1"/>
  <c r="F39" i="1"/>
  <c r="C39" i="1"/>
  <c r="C17" i="1"/>
  <c r="F17" i="1"/>
  <c r="C44" i="1"/>
  <c r="F44" i="1"/>
  <c r="C53" i="1"/>
  <c r="F53" i="1"/>
  <c r="F20" i="1"/>
  <c r="C20" i="1"/>
  <c r="C189" i="1"/>
  <c r="F189" i="1"/>
  <c r="C41" i="1"/>
  <c r="F41" i="1"/>
  <c r="F43" i="1"/>
  <c r="C43" i="1"/>
  <c r="C57" i="1"/>
  <c r="F57" i="1"/>
  <c r="C11" i="1"/>
  <c r="F11" i="1"/>
  <c r="C29" i="1"/>
  <c r="F29" i="1"/>
  <c r="AO22" i="1"/>
  <c r="AO21" i="1"/>
  <c r="AO20" i="1"/>
  <c r="AO17" i="1"/>
  <c r="AO16" i="1"/>
  <c r="AO15" i="1"/>
  <c r="AO13" i="1"/>
  <c r="AO12" i="1"/>
  <c r="AO11" i="1"/>
  <c r="C22" i="1"/>
  <c r="AC22" i="1"/>
  <c r="AC21" i="1"/>
  <c r="AC20" i="1"/>
  <c r="AC19" i="1"/>
  <c r="AC17" i="1"/>
  <c r="AC16" i="1"/>
  <c r="AC15" i="1"/>
  <c r="AC13" i="1"/>
  <c r="AC12" i="1"/>
  <c r="AC11" i="1"/>
  <c r="AO19" i="1"/>
  <c r="F22" i="1"/>
  <c r="C30" i="1"/>
  <c r="F30" i="1"/>
  <c r="C58" i="1"/>
  <c r="F58" i="1"/>
  <c r="C13" i="1"/>
  <c r="F13" i="1"/>
  <c r="C31" i="1"/>
  <c r="F31" i="1"/>
  <c r="C59" i="1"/>
  <c r="F59" i="1"/>
  <c r="C33" i="1"/>
  <c r="F33" i="1"/>
  <c r="AO36" i="1"/>
  <c r="AO35" i="1"/>
  <c r="AO34" i="1"/>
  <c r="AO33" i="1"/>
  <c r="AO31" i="1"/>
  <c r="AO30" i="1"/>
  <c r="AO29" i="1"/>
  <c r="AO27" i="1"/>
  <c r="AO26" i="1"/>
  <c r="AO25" i="1"/>
  <c r="AC36" i="1"/>
  <c r="AC35" i="1"/>
  <c r="AC34" i="1"/>
  <c r="AC33" i="1"/>
  <c r="AC31" i="1"/>
  <c r="AC30" i="1"/>
  <c r="AC29" i="1"/>
  <c r="AC27" i="1"/>
  <c r="AC26" i="1"/>
  <c r="AC25" i="1"/>
  <c r="C36" i="1"/>
  <c r="F36" i="1"/>
  <c r="C45" i="1"/>
  <c r="F45" i="1"/>
  <c r="F16" i="1"/>
  <c r="C16" i="1"/>
  <c r="C48" i="1"/>
  <c r="F48" i="1"/>
  <c r="C49" i="1"/>
  <c r="F49" i="1"/>
  <c r="C54" i="1"/>
  <c r="F54" i="1"/>
  <c r="C27" i="1"/>
  <c r="F27" i="1"/>
  <c r="F21" i="1"/>
  <c r="C21" i="1"/>
  <c r="Q11" i="1"/>
  <c r="Q22" i="1"/>
  <c r="Q13" i="1"/>
  <c r="Q31" i="1"/>
  <c r="Q33" i="1"/>
  <c r="Q36" i="1"/>
  <c r="Q12" i="1"/>
</calcChain>
</file>

<file path=xl/sharedStrings.xml><?xml version="1.0" encoding="utf-8"?>
<sst xmlns="http://schemas.openxmlformats.org/spreadsheetml/2006/main" count="686" uniqueCount="126">
  <si>
    <t>Total Summary</t>
  </si>
  <si>
    <t>Slope 0-30%</t>
  </si>
  <si>
    <t>Slope 31-69%</t>
  </si>
  <si>
    <t>Slope &gt;69%</t>
  </si>
  <si>
    <r>
      <t>AAC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</si>
  <si>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Yrs Supply</t>
  </si>
  <si>
    <t>Total  THLB Area (ha)</t>
  </si>
  <si>
    <r>
      <t>Total THLB Vol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</si>
  <si>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r>
      <t>% Total Vol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</si>
  <si>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Slope THLB Area (ha)</t>
  </si>
  <si>
    <t>THLB Volume (m3)</t>
  </si>
  <si>
    <t>Slope THLB Volume</t>
  </si>
  <si>
    <t xml:space="preserve">% of Total Volume </t>
  </si>
  <si>
    <t xml:space="preserve">Slope THLB Volume </t>
  </si>
  <si>
    <t>% of Total Volume</t>
  </si>
  <si>
    <r>
      <t>% of Total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</si>
  <si>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r>
      <t>% of Total Vol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</si>
  <si>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CFLB Area (ha)</t>
  </si>
  <si>
    <t>FIR</t>
  </si>
  <si>
    <t>CEDAR</t>
  </si>
  <si>
    <t>HEMLOCK</t>
  </si>
  <si>
    <t>BALSAM</t>
  </si>
  <si>
    <t>PINE</t>
  </si>
  <si>
    <t>SPRUCE</t>
  </si>
  <si>
    <t>CYPRESS</t>
  </si>
  <si>
    <t>DECIDUOUS</t>
  </si>
  <si>
    <r>
      <t>CFLB Volume (m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>)</t>
    </r>
  </si>
  <si>
    <t>THLBAREA</t>
  </si>
  <si>
    <t>THLB_RVTOT</t>
  </si>
  <si>
    <t>Sum of THLBAREA</t>
  </si>
  <si>
    <t>Sum of THLB_RVTOT</t>
  </si>
  <si>
    <t>Western Canadian Timber Products</t>
  </si>
  <si>
    <t>Good - Economic Zone</t>
  </si>
  <si>
    <t>41-140 Years</t>
  </si>
  <si>
    <t>141+ Years</t>
  </si>
  <si>
    <t>Good - Economic Zone Total</t>
  </si>
  <si>
    <t>Medium - Economic Zone</t>
  </si>
  <si>
    <t>Medium - Economic Zone Total</t>
  </si>
  <si>
    <t>Poor - Economic Zone</t>
  </si>
  <si>
    <t>Poor - Economic Zone Total</t>
  </si>
  <si>
    <t>Western Canadian Timber Products Total</t>
  </si>
  <si>
    <t>B.C. Timber Sales</t>
  </si>
  <si>
    <t>B.C. Timber Sales Total</t>
  </si>
  <si>
    <t>Bill 28</t>
  </si>
  <si>
    <t>Bill 28 Total</t>
  </si>
  <si>
    <t>Chawathil First Nation</t>
  </si>
  <si>
    <t>Chawathil First Nation Total</t>
  </si>
  <si>
    <t>Lakeside Pacific Forest Products</t>
  </si>
  <si>
    <t>Lakeside Pacific Forest Products Total</t>
  </si>
  <si>
    <t>Northwest Hardwoods</t>
  </si>
  <si>
    <t>Northwest Hardwoods Total</t>
  </si>
  <si>
    <t>Probyn Log Ltd</t>
  </si>
  <si>
    <t>Probyn Log Ltd Total</t>
  </si>
  <si>
    <t>Seabird Island Band</t>
  </si>
  <si>
    <t>Seabird Island Band Total</t>
  </si>
  <si>
    <t>Silver Spring Timber Ltd</t>
  </si>
  <si>
    <t>Silver Spring Timber Ltd Total</t>
  </si>
  <si>
    <t>Sts'ailes</t>
  </si>
  <si>
    <t>Sts'ailes Total</t>
  </si>
  <si>
    <t>TealCedar Products</t>
  </si>
  <si>
    <t>TealCedar Products Total</t>
  </si>
  <si>
    <t>Ts'elxweyeqw Forestry</t>
  </si>
  <si>
    <t>Ts'elxweyeqw Forestry Total</t>
  </si>
  <si>
    <t>Yale First Nation</t>
  </si>
  <si>
    <t>Yale First Nation Total</t>
  </si>
  <si>
    <t>Vacant Crown Land</t>
  </si>
  <si>
    <t>Total THLB Area (ha)</t>
  </si>
  <si>
    <t>Total THLB Vol (m3)</t>
  </si>
  <si>
    <t>Total Annual Yield (m3/yr)</t>
  </si>
  <si>
    <t>Slope 0-30 %</t>
  </si>
  <si>
    <t>Slope 31-69 %</t>
  </si>
  <si>
    <t>&gt; 69%</t>
  </si>
  <si>
    <t>Slope THLB Volume m3</t>
  </si>
  <si>
    <t>Annual Yield m3/yr</t>
  </si>
  <si>
    <t>Good</t>
  </si>
  <si>
    <t>Good Total</t>
  </si>
  <si>
    <t>Medium</t>
  </si>
  <si>
    <t>Medium Total</t>
  </si>
  <si>
    <t>Poor</t>
  </si>
  <si>
    <t>Poor Total</t>
  </si>
  <si>
    <t>Teal Cedar Products</t>
  </si>
  <si>
    <t>Teal Cedar Products Total</t>
  </si>
  <si>
    <t xml:space="preserve">Slope THLB Volume m3 </t>
  </si>
  <si>
    <t>Slope &gt; 69%</t>
  </si>
  <si>
    <t>Total THLB Area Difference +/-from Benchmark</t>
  </si>
  <si>
    <t>Total THLB Vol Difference +/-from Benchmark</t>
  </si>
  <si>
    <t>THLB Area Difference +/-from Benchmark</t>
  </si>
  <si>
    <t>THLB Vol Difference +/-from Benchmark</t>
  </si>
  <si>
    <t>THLB Area Difference +/- from Benchmark</t>
  </si>
  <si>
    <t>THLB Vol Difference +/- from Benchmark</t>
  </si>
  <si>
    <t>Benchmark 2015 Licensee - Economic Zones</t>
  </si>
  <si>
    <t>Western Canadian Timber Products Partnership</t>
  </si>
  <si>
    <t>First Nations District Area Total</t>
  </si>
  <si>
    <t>First Nations District Area</t>
  </si>
  <si>
    <t>Vegetation Resource Inventory:  Attributes projected to 2016</t>
  </si>
  <si>
    <r>
      <t xml:space="preserve">Change Detection Mapping:  Denudation current to April 2017 using RESULTS </t>
    </r>
    <r>
      <rPr>
        <i/>
        <sz val="11"/>
        <color theme="1"/>
        <rFont val="Calibri"/>
        <family val="2"/>
        <scheme val="minor"/>
      </rPr>
      <t>forest_cover_inv_svw</t>
    </r>
    <r>
      <rPr>
        <sz val="11"/>
        <color theme="1"/>
        <rFont val="Calibri"/>
        <family val="2"/>
        <scheme val="minor"/>
      </rPr>
      <t xml:space="preserve"> dataset and Landsat imagery</t>
    </r>
  </si>
  <si>
    <t>Burn Severity Mapping:  Wildfire V10247 (Cougar Creek) &amp; V10370 (Wood Lake) forest cover updated for Low, Medium &amp; High severity burn</t>
  </si>
  <si>
    <t>August 1, 2017 Licensee - Economic Zones</t>
  </si>
  <si>
    <t>2017 Total THLB Area (ha)</t>
  </si>
  <si>
    <t>2017 Total THLB Vol (m3)</t>
  </si>
  <si>
    <t>Area (ha)</t>
  </si>
  <si>
    <t>Vegetation Resource Inventory:  Attributes projected to 2014</t>
  </si>
  <si>
    <r>
      <t xml:space="preserve">Change Detection Mapping:  Denudation current to April 2014 using RESULTS </t>
    </r>
    <r>
      <rPr>
        <i/>
        <sz val="11"/>
        <color theme="1"/>
        <rFont val="Calibri"/>
        <family val="2"/>
        <scheme val="minor"/>
      </rPr>
      <t>forest_cover_inv_svw</t>
    </r>
    <r>
      <rPr>
        <sz val="11"/>
        <color theme="1"/>
        <rFont val="Calibri"/>
        <family val="2"/>
        <scheme val="minor"/>
      </rPr>
      <t xml:space="preserve"> dataset and Landsat imagery</t>
    </r>
  </si>
  <si>
    <t>Timber Harvesting Land Base (THLB): Based on Fraser TSA TSR 4 Timber Supply Analysis using a compilation of the best available information.</t>
  </si>
  <si>
    <t>Benchmark 2015 - Licensee Operating Area Analysis Forest Cover Data Sources:</t>
  </si>
  <si>
    <t>August 2017 Version 3 - Licensee Operating Area Analysis Forest Cover Data Sources:</t>
  </si>
  <si>
    <t>RESIDUAL FRASER TSA PROFILE</t>
  </si>
  <si>
    <t>Check</t>
  </si>
  <si>
    <t>FNWL Draft Total Area Check</t>
  </si>
  <si>
    <t>????</t>
  </si>
  <si>
    <t xml:space="preserve">Total Age Class </t>
  </si>
  <si>
    <t>41-140 years</t>
  </si>
  <si>
    <t>&gt;140+ years</t>
  </si>
  <si>
    <t>Species</t>
  </si>
  <si>
    <t>Fd</t>
  </si>
  <si>
    <t>Ce</t>
  </si>
  <si>
    <t>He</t>
  </si>
  <si>
    <t>Ba</t>
  </si>
  <si>
    <t>Pine</t>
  </si>
  <si>
    <t xml:space="preserve">Cypress </t>
  </si>
  <si>
    <t>Spruce</t>
  </si>
  <si>
    <t>Decid</t>
  </si>
  <si>
    <t xml:space="preserve">Volume </t>
  </si>
  <si>
    <t>% Dist.</t>
  </si>
  <si>
    <t xml:space="preserve">Residual TSA </t>
  </si>
  <si>
    <t xml:space="preserve">OG HB &gt;70%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</si>
</sst>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6" tint="0.79998168889431442"/>
        <bgColor theme="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6" tint="0.59999389629810485"/>
        <bgColor theme="0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8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/>
      <diagonal/>
    </border>
    <border>
      <left style="thin">
        <color auto="1"/>
      </left>
      <right style="double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 style="double">
        <color auto="1"/>
      </right>
      <top/>
      <bottom style="double">
        <color auto="1"/>
      </bottom>
      <diagonal/>
    </border>
    <border>
      <left style="thin">
        <color auto="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double">
        <color auto="1"/>
      </right>
      <top style="double">
        <color auto="1"/>
      </top>
      <bottom style="thin">
        <color theme="4" tint="0.39997558519241921"/>
      </bottom>
      <diagonal/>
    </border>
    <border>
      <left/>
      <right style="thin">
        <color auto="1"/>
      </right>
      <top/>
      <bottom/>
      <diagonal/>
    </border>
    <border>
      <left/>
      <right style="double">
        <color auto="1"/>
      </right>
      <top/>
      <bottom/>
      <diagonal/>
    </border>
    <border>
      <left style="thin">
        <color auto="1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double">
        <color auto="1"/>
      </right>
      <top style="thin">
        <color theme="3" tint="0.39994506668294322"/>
      </top>
      <bottom style="thin">
        <color theme="3" tint="0.39994506668294322"/>
      </bottom>
      <diagonal/>
    </border>
    <border>
      <left/>
      <right style="thin">
        <color auto="1"/>
      </right>
      <top style="thin">
        <color theme="3" tint="0.39994506668294322"/>
      </top>
      <bottom style="thin">
        <color theme="3" tint="0.39994506668294322"/>
      </bottom>
      <diagonal/>
    </border>
    <border>
      <left style="thin">
        <color auto="1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double">
        <color auto="1"/>
      </right>
      <top style="thin">
        <color theme="4"/>
      </top>
      <bottom style="thin">
        <color theme="4"/>
      </bottom>
      <diagonal/>
    </border>
    <border>
      <left/>
      <right style="thin">
        <color auto="1"/>
      </right>
      <top style="thin">
        <color theme="4"/>
      </top>
      <bottom style="thin">
        <color theme="4"/>
      </bottom>
      <diagonal/>
    </border>
    <border>
      <left/>
      <right style="double">
        <color auto="1"/>
      </right>
      <top/>
      <bottom style="thin">
        <color theme="4" tint="0.39997558519241921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thin">
        <color theme="4"/>
      </left>
      <right style="double">
        <color auto="1"/>
      </right>
      <top/>
      <bottom style="thin">
        <color theme="4"/>
      </bottom>
      <diagonal/>
    </border>
    <border>
      <left style="thin">
        <color theme="4"/>
      </left>
      <right style="thin">
        <color auto="1"/>
      </right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double">
        <color auto="1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auto="1"/>
      </right>
      <top style="thin">
        <color theme="4"/>
      </top>
      <bottom style="thin">
        <color theme="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 style="thin">
        <color theme="4" tint="0.39997558519241921"/>
      </bottom>
      <diagonal/>
    </border>
    <border>
      <left style="double">
        <color auto="1"/>
      </left>
      <right/>
      <top/>
      <bottom style="thin">
        <color theme="4" tint="0.39997558519241921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 style="thin">
        <color theme="3" tint="0.39994506668294322"/>
      </top>
      <bottom style="thin">
        <color theme="3" tint="0.39994506668294322"/>
      </bottom>
      <diagonal/>
    </border>
    <border>
      <left style="double">
        <color auto="1"/>
      </left>
      <right/>
      <top style="thin">
        <color theme="4"/>
      </top>
      <bottom style="thin">
        <color theme="4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/>
      <bottom style="thin">
        <color theme="4" tint="0.39997558519241921"/>
      </bottom>
      <diagonal/>
    </border>
    <border>
      <left/>
      <right style="medium">
        <color auto="1"/>
      </right>
      <top/>
      <bottom style="thin">
        <color theme="4" tint="0.3999755851924192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thin">
        <color theme="3" tint="0.39994506668294322"/>
      </top>
      <bottom style="thin">
        <color theme="3" tint="0.39994506668294322"/>
      </bottom>
      <diagonal/>
    </border>
    <border>
      <left/>
      <right style="medium">
        <color auto="1"/>
      </right>
      <top style="thin">
        <color theme="3" tint="0.39994506668294322"/>
      </top>
      <bottom style="thin">
        <color theme="3" tint="0.39994506668294322"/>
      </bottom>
      <diagonal/>
    </border>
    <border>
      <left style="medium">
        <color auto="1"/>
      </left>
      <right/>
      <top style="thin">
        <color theme="4"/>
      </top>
      <bottom style="thin">
        <color theme="4"/>
      </bottom>
      <diagonal/>
    </border>
    <border>
      <left/>
      <right style="medium">
        <color auto="1"/>
      </right>
      <top style="thin">
        <color theme="4"/>
      </top>
      <bottom style="thin">
        <color theme="4"/>
      </bottom>
      <diagonal/>
    </border>
    <border>
      <left/>
      <right style="thin">
        <color auto="1"/>
      </right>
      <top/>
      <bottom style="thin">
        <color theme="4" tint="0.39997558519241921"/>
      </bottom>
      <diagonal/>
    </border>
    <border>
      <left style="thin">
        <color auto="1"/>
      </left>
      <right/>
      <top style="thin">
        <color theme="4"/>
      </top>
      <bottom style="thin">
        <color auto="1"/>
      </bottom>
      <diagonal/>
    </border>
    <border>
      <left style="medium">
        <color auto="1"/>
      </left>
      <right/>
      <top style="thin">
        <color theme="4"/>
      </top>
      <bottom style="thin">
        <color auto="1"/>
      </bottom>
      <diagonal/>
    </border>
    <border>
      <left/>
      <right style="medium">
        <color auto="1"/>
      </right>
      <top style="thin">
        <color theme="4"/>
      </top>
      <bottom style="thin">
        <color auto="1"/>
      </bottom>
      <diagonal/>
    </border>
    <border>
      <left/>
      <right/>
      <top style="thin">
        <color theme="4"/>
      </top>
      <bottom style="thin">
        <color auto="1"/>
      </bottom>
      <diagonal/>
    </border>
    <border>
      <left style="double">
        <color auto="1"/>
      </left>
      <right/>
      <top style="thin">
        <color theme="4"/>
      </top>
      <bottom style="thin">
        <color auto="1"/>
      </bottom>
      <diagonal/>
    </border>
    <border>
      <left/>
      <right style="thin">
        <color auto="1"/>
      </right>
      <top style="thin">
        <color theme="4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26">
    <xf numFmtId="0" fontId="0" fillId="0" borderId="0" xfId="0"/>
    <xf numFmtId="0" fontId="0" fillId="0" borderId="0" xfId="0" applyFont="1"/>
    <xf numFmtId="0" fontId="0" fillId="6" borderId="17" xfId="0" applyFont="1" applyFill="1" applyBorder="1" applyAlignment="1">
      <alignment horizontal="center" vertical="center"/>
    </xf>
    <xf numFmtId="0" fontId="0" fillId="6" borderId="15" xfId="0" applyFont="1" applyFill="1" applyBorder="1" applyAlignment="1">
      <alignment horizontal="center" vertical="center"/>
    </xf>
    <xf numFmtId="0" fontId="0" fillId="6" borderId="14" xfId="0" applyFont="1" applyFill="1" applyBorder="1" applyAlignment="1">
      <alignment horizontal="center" vertical="center"/>
    </xf>
    <xf numFmtId="0" fontId="0" fillId="7" borderId="15" xfId="0" applyFont="1" applyFill="1" applyBorder="1" applyAlignment="1">
      <alignment horizontal="center" vertical="center"/>
    </xf>
    <xf numFmtId="0" fontId="0" fillId="8" borderId="15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3" fontId="0" fillId="0" borderId="21" xfId="0" applyNumberFormat="1" applyFont="1" applyBorder="1" applyAlignment="1">
      <alignment horizontal="center" vertical="center"/>
    </xf>
    <xf numFmtId="164" fontId="0" fillId="0" borderId="21" xfId="0" applyNumberFormat="1" applyFont="1" applyBorder="1" applyAlignment="1">
      <alignment horizontal="center" vertical="center"/>
    </xf>
    <xf numFmtId="9" fontId="0" fillId="0" borderId="22" xfId="0" applyNumberFormat="1" applyFont="1" applyBorder="1" applyAlignment="1">
      <alignment horizontal="center" vertical="center"/>
    </xf>
    <xf numFmtId="9" fontId="0" fillId="0" borderId="21" xfId="0" applyNumberFormat="1" applyFont="1" applyBorder="1" applyAlignment="1">
      <alignment horizontal="center" vertical="center"/>
    </xf>
    <xf numFmtId="164" fontId="0" fillId="0" borderId="22" xfId="0" applyNumberFormat="1" applyFont="1" applyBorder="1" applyAlignment="1">
      <alignment horizontal="center" vertical="center"/>
    </xf>
    <xf numFmtId="3" fontId="0" fillId="0" borderId="0" xfId="0" applyNumberFormat="1" applyFont="1" applyBorder="1" applyAlignment="1">
      <alignment horizontal="center" vertical="center"/>
    </xf>
    <xf numFmtId="9" fontId="0" fillId="0" borderId="0" xfId="0" applyNumberFormat="1" applyFont="1" applyBorder="1" applyAlignment="1">
      <alignment horizontal="center" vertical="center"/>
    </xf>
    <xf numFmtId="164" fontId="0" fillId="0" borderId="23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left" indent="1"/>
    </xf>
    <xf numFmtId="164" fontId="0" fillId="0" borderId="0" xfId="0" applyNumberFormat="1" applyFont="1" applyBorder="1" applyAlignment="1">
      <alignment horizontal="center" vertical="center"/>
    </xf>
    <xf numFmtId="9" fontId="0" fillId="0" borderId="24" xfId="0" applyNumberFormat="1" applyFont="1" applyBorder="1" applyAlignment="1">
      <alignment horizontal="center" vertical="center"/>
    </xf>
    <xf numFmtId="164" fontId="0" fillId="0" borderId="24" xfId="0" applyNumberFormat="1" applyFont="1" applyBorder="1" applyAlignment="1">
      <alignment horizontal="center" vertical="center"/>
    </xf>
    <xf numFmtId="0" fontId="0" fillId="0" borderId="7" xfId="0" applyFont="1" applyBorder="1" applyAlignment="1">
      <alignment horizontal="left" indent="2"/>
    </xf>
    <xf numFmtId="0" fontId="0" fillId="0" borderId="25" xfId="0" applyFont="1" applyBorder="1" applyAlignment="1">
      <alignment horizontal="left" indent="1"/>
    </xf>
    <xf numFmtId="3" fontId="0" fillId="0" borderId="26" xfId="0" applyNumberFormat="1" applyFont="1" applyBorder="1" applyAlignment="1">
      <alignment horizontal="center" vertical="center"/>
    </xf>
    <xf numFmtId="164" fontId="0" fillId="0" borderId="26" xfId="0" applyNumberFormat="1" applyFont="1" applyBorder="1" applyAlignment="1">
      <alignment horizontal="center" vertical="center"/>
    </xf>
    <xf numFmtId="9" fontId="0" fillId="0" borderId="27" xfId="0" applyNumberFormat="1" applyFont="1" applyBorder="1" applyAlignment="1">
      <alignment horizontal="center" vertical="center"/>
    </xf>
    <xf numFmtId="9" fontId="0" fillId="0" borderId="26" xfId="0" applyNumberFormat="1" applyFont="1" applyBorder="1" applyAlignment="1">
      <alignment horizontal="center" vertical="center"/>
    </xf>
    <xf numFmtId="164" fontId="0" fillId="0" borderId="27" xfId="0" applyNumberFormat="1" applyFont="1" applyBorder="1" applyAlignment="1">
      <alignment horizontal="center" vertical="center"/>
    </xf>
    <xf numFmtId="164" fontId="0" fillId="0" borderId="28" xfId="0" applyNumberFormat="1" applyFont="1" applyBorder="1" applyAlignment="1">
      <alignment horizontal="center" vertical="center"/>
    </xf>
    <xf numFmtId="0" fontId="0" fillId="9" borderId="29" xfId="0" applyFill="1" applyBorder="1" applyAlignment="1">
      <alignment horizontal="left"/>
    </xf>
    <xf numFmtId="3" fontId="0" fillId="9" borderId="30" xfId="0" applyNumberFormat="1" applyFont="1" applyFill="1" applyBorder="1" applyAlignment="1">
      <alignment horizontal="center" vertical="center"/>
    </xf>
    <xf numFmtId="164" fontId="0" fillId="9" borderId="30" xfId="0" applyNumberFormat="1" applyFont="1" applyFill="1" applyBorder="1" applyAlignment="1">
      <alignment horizontal="center" vertical="center"/>
    </xf>
    <xf numFmtId="9" fontId="0" fillId="9" borderId="31" xfId="0" applyNumberFormat="1" applyFont="1" applyFill="1" applyBorder="1" applyAlignment="1">
      <alignment horizontal="center" vertical="center"/>
    </xf>
    <xf numFmtId="9" fontId="0" fillId="9" borderId="30" xfId="0" applyNumberFormat="1" applyFont="1" applyFill="1" applyBorder="1" applyAlignment="1">
      <alignment horizontal="center" vertical="center"/>
    </xf>
    <xf numFmtId="164" fontId="0" fillId="9" borderId="31" xfId="0" applyNumberFormat="1" applyFont="1" applyFill="1" applyBorder="1" applyAlignment="1">
      <alignment horizontal="center" vertical="center"/>
    </xf>
    <xf numFmtId="165" fontId="0" fillId="9" borderId="32" xfId="0" applyNumberFormat="1" applyFont="1" applyFill="1" applyBorder="1" applyAlignment="1">
      <alignment horizontal="center" vertical="center"/>
    </xf>
    <xf numFmtId="0" fontId="0" fillId="0" borderId="20" xfId="0" applyFont="1" applyBorder="1" applyAlignment="1">
      <alignment horizontal="left"/>
    </xf>
    <xf numFmtId="9" fontId="0" fillId="0" borderId="33" xfId="0" applyNumberFormat="1" applyFont="1" applyBorder="1" applyAlignment="1">
      <alignment horizontal="center" vertical="center"/>
    </xf>
    <xf numFmtId="164" fontId="0" fillId="0" borderId="33" xfId="0" applyNumberFormat="1" applyFont="1" applyBorder="1" applyAlignment="1">
      <alignment horizontal="center" vertical="center"/>
    </xf>
    <xf numFmtId="0" fontId="0" fillId="9" borderId="29" xfId="0" applyFont="1" applyFill="1" applyBorder="1" applyAlignment="1">
      <alignment horizontal="left"/>
    </xf>
    <xf numFmtId="0" fontId="0" fillId="0" borderId="7" xfId="0" applyBorder="1" applyAlignment="1">
      <alignment horizontal="left" indent="2"/>
    </xf>
    <xf numFmtId="3" fontId="0" fillId="10" borderId="34" xfId="0" applyNumberFormat="1" applyFont="1" applyFill="1" applyBorder="1" applyAlignment="1">
      <alignment horizontal="center" vertical="center"/>
    </xf>
    <xf numFmtId="164" fontId="0" fillId="10" borderId="35" xfId="0" applyNumberFormat="1" applyFont="1" applyFill="1" applyBorder="1" applyAlignment="1">
      <alignment horizontal="center" vertical="center"/>
    </xf>
    <xf numFmtId="164" fontId="0" fillId="10" borderId="36" xfId="0" applyNumberFormat="1" applyFont="1" applyFill="1" applyBorder="1" applyAlignment="1">
      <alignment horizontal="center" vertical="center"/>
    </xf>
    <xf numFmtId="164" fontId="0" fillId="10" borderId="37" xfId="0" applyNumberFormat="1" applyFont="1" applyFill="1" applyBorder="1" applyAlignment="1">
      <alignment horizontal="center" vertical="center"/>
    </xf>
    <xf numFmtId="3" fontId="0" fillId="10" borderId="38" xfId="0" applyNumberFormat="1" applyFont="1" applyFill="1" applyBorder="1" applyAlignment="1">
      <alignment horizontal="center" vertical="center"/>
    </xf>
    <xf numFmtId="164" fontId="0" fillId="10" borderId="39" xfId="0" applyNumberFormat="1" applyFont="1" applyFill="1" applyBorder="1" applyAlignment="1">
      <alignment horizontal="center" vertical="center"/>
    </xf>
    <xf numFmtId="164" fontId="0" fillId="10" borderId="40" xfId="0" applyNumberFormat="1" applyFont="1" applyFill="1" applyBorder="1" applyAlignment="1">
      <alignment horizontal="center" vertical="center"/>
    </xf>
    <xf numFmtId="164" fontId="0" fillId="10" borderId="41" xfId="0" applyNumberFormat="1" applyFont="1" applyFill="1" applyBorder="1" applyAlignment="1">
      <alignment horizontal="center" vertical="center"/>
    </xf>
    <xf numFmtId="3" fontId="0" fillId="0" borderId="0" xfId="0" applyNumberFormat="1" applyFont="1"/>
    <xf numFmtId="164" fontId="0" fillId="0" borderId="0" xfId="0" applyNumberFormat="1" applyFont="1"/>
    <xf numFmtId="9" fontId="0" fillId="0" borderId="0" xfId="0" applyNumberFormat="1" applyFont="1"/>
    <xf numFmtId="3" fontId="0" fillId="0" borderId="43" xfId="0" applyNumberFormat="1" applyFont="1" applyBorder="1" applyAlignment="1">
      <alignment horizontal="center" vertical="center"/>
    </xf>
    <xf numFmtId="3" fontId="0" fillId="0" borderId="44" xfId="0" applyNumberFormat="1" applyFont="1" applyBorder="1" applyAlignment="1">
      <alignment horizontal="center" vertical="center"/>
    </xf>
    <xf numFmtId="3" fontId="0" fillId="0" borderId="33" xfId="0" applyNumberFormat="1" applyFont="1" applyBorder="1" applyAlignment="1">
      <alignment horizontal="center" vertical="center"/>
    </xf>
    <xf numFmtId="3" fontId="0" fillId="0" borderId="45" xfId="0" applyNumberFormat="1" applyFont="1" applyBorder="1" applyAlignment="1">
      <alignment horizontal="center" vertical="center"/>
    </xf>
    <xf numFmtId="3" fontId="0" fillId="0" borderId="24" xfId="0" applyNumberFormat="1" applyFont="1" applyBorder="1" applyAlignment="1">
      <alignment horizontal="center" vertical="center"/>
    </xf>
    <xf numFmtId="3" fontId="0" fillId="0" borderId="46" xfId="0" applyNumberFormat="1" applyFont="1" applyBorder="1" applyAlignment="1">
      <alignment horizontal="center" vertical="center"/>
    </xf>
    <xf numFmtId="3" fontId="0" fillId="0" borderId="27" xfId="0" applyNumberFormat="1" applyFont="1" applyBorder="1" applyAlignment="1">
      <alignment horizontal="center" vertical="center"/>
    </xf>
    <xf numFmtId="3" fontId="0" fillId="9" borderId="31" xfId="0" applyNumberFormat="1" applyFont="1" applyFill="1" applyBorder="1" applyAlignment="1">
      <alignment horizontal="center" vertical="center"/>
    </xf>
    <xf numFmtId="3" fontId="0" fillId="9" borderId="47" xfId="0" applyNumberFormat="1" applyFont="1" applyFill="1" applyBorder="1" applyAlignment="1">
      <alignment horizontal="center" vertical="center"/>
    </xf>
    <xf numFmtId="3" fontId="0" fillId="0" borderId="54" xfId="0" applyNumberFormat="1" applyFont="1" applyBorder="1" applyAlignment="1">
      <alignment horizontal="center" vertical="center"/>
    </xf>
    <xf numFmtId="3" fontId="0" fillId="0" borderId="55" xfId="0" applyNumberFormat="1" applyFont="1" applyBorder="1" applyAlignment="1">
      <alignment horizontal="center" vertical="center"/>
    </xf>
    <xf numFmtId="3" fontId="0" fillId="0" borderId="56" xfId="0" applyNumberFormat="1" applyFont="1" applyBorder="1" applyAlignment="1">
      <alignment horizontal="center" vertical="center"/>
    </xf>
    <xf numFmtId="3" fontId="0" fillId="0" borderId="57" xfId="0" applyNumberFormat="1" applyFont="1" applyBorder="1" applyAlignment="1">
      <alignment horizontal="center" vertical="center"/>
    </xf>
    <xf numFmtId="3" fontId="0" fillId="0" borderId="58" xfId="0" applyNumberFormat="1" applyFont="1" applyBorder="1" applyAlignment="1">
      <alignment horizontal="center" vertical="center"/>
    </xf>
    <xf numFmtId="3" fontId="0" fillId="0" borderId="59" xfId="0" applyNumberFormat="1" applyFont="1" applyBorder="1" applyAlignment="1">
      <alignment horizontal="center" vertical="center"/>
    </xf>
    <xf numFmtId="0" fontId="0" fillId="0" borderId="0" xfId="0" applyFill="1"/>
    <xf numFmtId="3" fontId="0" fillId="0" borderId="62" xfId="0" applyNumberFormat="1" applyFont="1" applyBorder="1" applyAlignment="1">
      <alignment horizontal="center" vertical="center"/>
    </xf>
    <xf numFmtId="3" fontId="0" fillId="0" borderId="23" xfId="0" applyNumberFormat="1" applyFont="1" applyBorder="1" applyAlignment="1">
      <alignment horizontal="center" vertical="center"/>
    </xf>
    <xf numFmtId="3" fontId="0" fillId="0" borderId="28" xfId="0" applyNumberFormat="1" applyFont="1" applyBorder="1" applyAlignment="1">
      <alignment horizontal="center" vertical="center"/>
    </xf>
    <xf numFmtId="3" fontId="0" fillId="9" borderId="32" xfId="0" applyNumberFormat="1" applyFont="1" applyFill="1" applyBorder="1" applyAlignment="1">
      <alignment horizontal="center" vertical="center"/>
    </xf>
    <xf numFmtId="3" fontId="0" fillId="9" borderId="66" xfId="0" applyNumberFormat="1" applyFont="1" applyFill="1" applyBorder="1" applyAlignment="1">
      <alignment horizontal="center" vertical="center"/>
    </xf>
    <xf numFmtId="3" fontId="0" fillId="9" borderId="67" xfId="0" applyNumberFormat="1" applyFont="1" applyFill="1" applyBorder="1" applyAlignment="1">
      <alignment horizontal="center" vertical="center"/>
    </xf>
    <xf numFmtId="3" fontId="0" fillId="9" borderId="68" xfId="0" applyNumberFormat="1" applyFont="1" applyFill="1" applyBorder="1" applyAlignment="1">
      <alignment horizontal="center" vertical="center"/>
    </xf>
    <xf numFmtId="0" fontId="1" fillId="0" borderId="20" xfId="0" applyFont="1" applyBorder="1" applyAlignment="1">
      <alignment horizontal="left"/>
    </xf>
    <xf numFmtId="0" fontId="0" fillId="17" borderId="29" xfId="0" applyFill="1" applyBorder="1" applyAlignment="1">
      <alignment horizontal="left"/>
    </xf>
    <xf numFmtId="3" fontId="0" fillId="17" borderId="30" xfId="0" applyNumberFormat="1" applyFont="1" applyFill="1" applyBorder="1" applyAlignment="1">
      <alignment horizontal="center" vertical="center"/>
    </xf>
    <xf numFmtId="3" fontId="0" fillId="17" borderId="31" xfId="0" applyNumberFormat="1" applyFont="1" applyFill="1" applyBorder="1" applyAlignment="1">
      <alignment horizontal="center" vertical="center"/>
    </xf>
    <xf numFmtId="3" fontId="0" fillId="17" borderId="60" xfId="0" applyNumberFormat="1" applyFont="1" applyFill="1" applyBorder="1" applyAlignment="1">
      <alignment horizontal="center" vertical="center"/>
    </xf>
    <xf numFmtId="3" fontId="0" fillId="17" borderId="61" xfId="0" applyNumberFormat="1" applyFont="1" applyFill="1" applyBorder="1" applyAlignment="1">
      <alignment horizontal="center" vertical="center"/>
    </xf>
    <xf numFmtId="0" fontId="0" fillId="17" borderId="63" xfId="0" applyFill="1" applyBorder="1" applyAlignment="1">
      <alignment horizontal="left"/>
    </xf>
    <xf numFmtId="3" fontId="0" fillId="17" borderId="64" xfId="0" applyNumberFormat="1" applyFont="1" applyFill="1" applyBorder="1" applyAlignment="1">
      <alignment horizontal="center" vertical="center"/>
    </xf>
    <xf numFmtId="3" fontId="0" fillId="17" borderId="65" xfId="0" applyNumberFormat="1" applyFont="1" applyFill="1" applyBorder="1" applyAlignment="1">
      <alignment horizontal="center" vertical="center"/>
    </xf>
    <xf numFmtId="3" fontId="0" fillId="17" borderId="66" xfId="0" applyNumberFormat="1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/>
    <xf numFmtId="3" fontId="3" fillId="0" borderId="0" xfId="0" applyNumberFormat="1" applyFont="1"/>
    <xf numFmtId="164" fontId="3" fillId="0" borderId="0" xfId="0" applyNumberFormat="1" applyFont="1"/>
    <xf numFmtId="9" fontId="3" fillId="0" borderId="0" xfId="0" applyNumberFormat="1" applyFont="1"/>
    <xf numFmtId="3" fontId="0" fillId="0" borderId="0" xfId="0" applyNumberFormat="1"/>
    <xf numFmtId="0" fontId="0" fillId="18" borderId="72" xfId="0" applyFill="1" applyBorder="1"/>
    <xf numFmtId="3" fontId="0" fillId="18" borderId="73" xfId="0" applyNumberFormat="1" applyFill="1" applyBorder="1"/>
    <xf numFmtId="3" fontId="0" fillId="18" borderId="74" xfId="0" applyNumberFormat="1" applyFill="1" applyBorder="1"/>
    <xf numFmtId="0" fontId="0" fillId="0" borderId="45" xfId="0" applyFont="1" applyBorder="1" applyAlignment="1">
      <alignment horizontal="left" indent="1"/>
    </xf>
    <xf numFmtId="0" fontId="0" fillId="0" borderId="0" xfId="0" applyBorder="1"/>
    <xf numFmtId="0" fontId="0" fillId="0" borderId="24" xfId="0" applyBorder="1"/>
    <xf numFmtId="0" fontId="0" fillId="0" borderId="45" xfId="0" applyFont="1" applyBorder="1" applyAlignment="1">
      <alignment horizontal="left" indent="2"/>
    </xf>
    <xf numFmtId="3" fontId="0" fillId="0" borderId="0" xfId="0" applyNumberFormat="1" applyBorder="1"/>
    <xf numFmtId="0" fontId="0" fillId="0" borderId="46" xfId="0" applyFont="1" applyBorder="1" applyAlignment="1">
      <alignment horizontal="left" indent="1"/>
    </xf>
    <xf numFmtId="3" fontId="1" fillId="0" borderId="0" xfId="0" applyNumberFormat="1" applyFont="1" applyBorder="1"/>
    <xf numFmtId="0" fontId="0" fillId="0" borderId="75" xfId="0" applyBorder="1"/>
    <xf numFmtId="0" fontId="0" fillId="0" borderId="76" xfId="0" applyBorder="1"/>
    <xf numFmtId="0" fontId="0" fillId="0" borderId="18" xfId="0" applyBorder="1"/>
    <xf numFmtId="9" fontId="0" fillId="0" borderId="24" xfId="1" applyFont="1" applyBorder="1" applyAlignment="1">
      <alignment horizontal="center"/>
    </xf>
    <xf numFmtId="9" fontId="1" fillId="0" borderId="24" xfId="1" applyFont="1" applyBorder="1" applyAlignment="1">
      <alignment horizontal="center"/>
    </xf>
    <xf numFmtId="0" fontId="0" fillId="0" borderId="72" xfId="0" applyBorder="1"/>
    <xf numFmtId="0" fontId="0" fillId="0" borderId="73" xfId="0" applyBorder="1"/>
    <xf numFmtId="0" fontId="0" fillId="0" borderId="74" xfId="0" applyBorder="1"/>
    <xf numFmtId="0" fontId="0" fillId="0" borderId="45" xfId="0" applyBorder="1"/>
    <xf numFmtId="9" fontId="3" fillId="0" borderId="24" xfId="1" applyFont="1" applyBorder="1" applyAlignment="1">
      <alignment horizontal="center"/>
    </xf>
    <xf numFmtId="0" fontId="3" fillId="0" borderId="0" xfId="0" applyFont="1" applyBorder="1"/>
    <xf numFmtId="3" fontId="3" fillId="0" borderId="0" xfId="0" applyNumberFormat="1" applyFont="1" applyBorder="1"/>
    <xf numFmtId="0" fontId="0" fillId="6" borderId="23" xfId="0" applyFont="1" applyFill="1" applyBorder="1" applyAlignment="1">
      <alignment horizontal="center" vertical="center"/>
    </xf>
    <xf numFmtId="0" fontId="0" fillId="6" borderId="42" xfId="0" applyFont="1" applyFill="1" applyBorder="1" applyAlignment="1">
      <alignment horizontal="center" vertical="center"/>
    </xf>
    <xf numFmtId="0" fontId="0" fillId="6" borderId="7" xfId="0" applyFont="1" applyFill="1" applyBorder="1" applyAlignment="1">
      <alignment horizontal="center" vertical="center"/>
    </xf>
    <xf numFmtId="0" fontId="0" fillId="7" borderId="42" xfId="0" applyFont="1" applyFill="1" applyBorder="1" applyAlignment="1">
      <alignment horizontal="center" vertical="center"/>
    </xf>
    <xf numFmtId="0" fontId="0" fillId="8" borderId="42" xfId="0" applyFont="1" applyFill="1" applyBorder="1" applyAlignment="1">
      <alignment horizontal="center" vertical="center"/>
    </xf>
    <xf numFmtId="3" fontId="0" fillId="18" borderId="77" xfId="0" applyNumberFormat="1" applyFill="1" applyBorder="1"/>
    <xf numFmtId="3" fontId="0" fillId="18" borderId="78" xfId="0" applyNumberFormat="1" applyFill="1" applyBorder="1"/>
    <xf numFmtId="3" fontId="0" fillId="18" borderId="79" xfId="0" applyNumberFormat="1" applyFill="1" applyBorder="1"/>
    <xf numFmtId="0" fontId="0" fillId="0" borderId="3" xfId="0" applyBorder="1"/>
    <xf numFmtId="3" fontId="1" fillId="0" borderId="3" xfId="0" applyNumberFormat="1" applyFont="1" applyBorder="1"/>
    <xf numFmtId="0" fontId="1" fillId="0" borderId="72" xfId="0" applyFont="1" applyBorder="1"/>
    <xf numFmtId="0" fontId="1" fillId="0" borderId="73" xfId="0" applyFont="1" applyBorder="1"/>
    <xf numFmtId="0" fontId="1" fillId="0" borderId="74" xfId="0" applyFont="1" applyBorder="1"/>
    <xf numFmtId="0" fontId="3" fillId="0" borderId="45" xfId="0" applyFont="1" applyBorder="1"/>
    <xf numFmtId="9" fontId="0" fillId="0" borderId="24" xfId="0" applyNumberFormat="1" applyBorder="1"/>
    <xf numFmtId="9" fontId="0" fillId="0" borderId="0" xfId="1" applyFont="1"/>
    <xf numFmtId="0" fontId="0" fillId="5" borderId="3" xfId="0" applyFont="1" applyFill="1" applyBorder="1" applyAlignment="1">
      <alignment horizontal="center" vertical="center" wrapText="1"/>
    </xf>
    <xf numFmtId="0" fontId="0" fillId="5" borderId="6" xfId="0" applyFont="1" applyFill="1" applyBorder="1" applyAlignment="1">
      <alignment horizontal="center" vertical="center" wrapText="1"/>
    </xf>
    <xf numFmtId="3" fontId="0" fillId="2" borderId="8" xfId="0" applyNumberFormat="1" applyFont="1" applyFill="1" applyBorder="1" applyAlignment="1">
      <alignment horizontal="center" vertical="center" wrapText="1"/>
    </xf>
    <xf numFmtId="3" fontId="0" fillId="2" borderId="15" xfId="0" applyNumberFormat="1" applyFont="1" applyFill="1" applyBorder="1" applyAlignment="1">
      <alignment horizontal="center" vertical="center" wrapText="1"/>
    </xf>
    <xf numFmtId="164" fontId="0" fillId="2" borderId="8" xfId="0" applyNumberFormat="1" applyFont="1" applyFill="1" applyBorder="1" applyAlignment="1">
      <alignment horizontal="center" vertical="center" wrapText="1"/>
    </xf>
    <xf numFmtId="164" fontId="0" fillId="2" borderId="15" xfId="0" applyNumberFormat="1" applyFont="1" applyFill="1" applyBorder="1" applyAlignment="1">
      <alignment horizontal="center" vertical="center" wrapText="1"/>
    </xf>
    <xf numFmtId="9" fontId="0" fillId="2" borderId="1" xfId="0" applyNumberFormat="1" applyFont="1" applyFill="1" applyBorder="1" applyAlignment="1">
      <alignment horizontal="center" vertical="center" wrapText="1"/>
    </xf>
    <xf numFmtId="9" fontId="0" fillId="2" borderId="14" xfId="0" applyNumberFormat="1" applyFont="1" applyFill="1" applyBorder="1" applyAlignment="1">
      <alignment horizontal="center" vertical="center" wrapText="1"/>
    </xf>
    <xf numFmtId="3" fontId="0" fillId="7" borderId="9" xfId="0" applyNumberFormat="1" applyFont="1" applyFill="1" applyBorder="1" applyAlignment="1">
      <alignment horizontal="center" vertical="center" wrapText="1"/>
    </xf>
    <xf numFmtId="3" fontId="0" fillId="7" borderId="16" xfId="0" applyNumberFormat="1" applyFont="1" applyFill="1" applyBorder="1" applyAlignment="1">
      <alignment horizontal="center" vertical="center" wrapText="1"/>
    </xf>
    <xf numFmtId="3" fontId="0" fillId="8" borderId="8" xfId="0" applyNumberFormat="1" applyFont="1" applyFill="1" applyBorder="1" applyAlignment="1">
      <alignment horizontal="center" vertical="center" wrapText="1"/>
    </xf>
    <xf numFmtId="3" fontId="0" fillId="8" borderId="15" xfId="0" applyNumberFormat="1" applyFont="1" applyFill="1" applyBorder="1" applyAlignment="1">
      <alignment horizontal="center" vertical="center" wrapText="1"/>
    </xf>
    <xf numFmtId="9" fontId="0" fillId="8" borderId="8" xfId="0" applyNumberFormat="1" applyFont="1" applyFill="1" applyBorder="1" applyAlignment="1">
      <alignment horizontal="center" vertical="center" wrapText="1"/>
    </xf>
    <xf numFmtId="9" fontId="0" fillId="8" borderId="15" xfId="0" applyNumberFormat="1" applyFont="1" applyFill="1" applyBorder="1" applyAlignment="1">
      <alignment horizontal="center" vertical="center" wrapText="1"/>
    </xf>
    <xf numFmtId="164" fontId="0" fillId="8" borderId="8" xfId="0" applyNumberFormat="1" applyFont="1" applyFill="1" applyBorder="1" applyAlignment="1">
      <alignment horizontal="center" vertical="center" wrapText="1"/>
    </xf>
    <xf numFmtId="164" fontId="0" fillId="8" borderId="15" xfId="0" applyNumberFormat="1" applyFont="1" applyFill="1" applyBorder="1" applyAlignment="1">
      <alignment horizontal="center" vertical="center" wrapText="1"/>
    </xf>
    <xf numFmtId="3" fontId="0" fillId="8" borderId="13" xfId="0" applyNumberFormat="1" applyFont="1" applyFill="1" applyBorder="1" applyAlignment="1">
      <alignment horizontal="center" vertical="center" wrapText="1"/>
    </xf>
    <xf numFmtId="3" fontId="0" fillId="8" borderId="17" xfId="0" applyNumberFormat="1" applyFont="1" applyFill="1" applyBorder="1" applyAlignment="1">
      <alignment horizontal="center" vertical="center" wrapText="1"/>
    </xf>
    <xf numFmtId="3" fontId="0" fillId="8" borderId="10" xfId="0" applyNumberFormat="1" applyFont="1" applyFill="1" applyBorder="1" applyAlignment="1">
      <alignment horizontal="center" vertical="center" wrapText="1"/>
    </xf>
    <xf numFmtId="3" fontId="0" fillId="2" borderId="1" xfId="0" applyNumberFormat="1" applyFill="1" applyBorder="1" applyAlignment="1">
      <alignment horizontal="center" vertical="center" wrapText="1"/>
    </xf>
    <xf numFmtId="0" fontId="0" fillId="0" borderId="7" xfId="0" applyFont="1" applyBorder="1" applyAlignment="1">
      <alignment wrapText="1"/>
    </xf>
    <xf numFmtId="0" fontId="0" fillId="0" borderId="14" xfId="0" applyFont="1" applyBorder="1" applyAlignment="1">
      <alignment wrapText="1"/>
    </xf>
    <xf numFmtId="3" fontId="0" fillId="0" borderId="2" xfId="0" applyNumberFormat="1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3" borderId="4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4" borderId="4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center" vertical="center" wrapText="1"/>
    </xf>
    <xf numFmtId="0" fontId="0" fillId="4" borderId="5" xfId="0" applyFont="1" applyFill="1" applyBorder="1" applyAlignment="1">
      <alignment horizontal="center" vertical="center" wrapText="1"/>
    </xf>
    <xf numFmtId="3" fontId="0" fillId="6" borderId="9" xfId="0" applyNumberFormat="1" applyFont="1" applyFill="1" applyBorder="1" applyAlignment="1">
      <alignment horizontal="center" vertical="center" wrapText="1"/>
    </xf>
    <xf numFmtId="3" fontId="0" fillId="6" borderId="16" xfId="0" applyNumberFormat="1" applyFont="1" applyFill="1" applyBorder="1" applyAlignment="1">
      <alignment horizontal="center" vertical="center" wrapText="1"/>
    </xf>
    <xf numFmtId="3" fontId="0" fillId="6" borderId="6" xfId="0" applyNumberFormat="1" applyFont="1" applyFill="1" applyBorder="1" applyAlignment="1">
      <alignment horizontal="center" vertical="center" wrapText="1"/>
    </xf>
    <xf numFmtId="3" fontId="0" fillId="6" borderId="10" xfId="0" applyNumberFormat="1" applyFont="1" applyFill="1" applyBorder="1" applyAlignment="1">
      <alignment horizontal="center" vertical="center" wrapText="1"/>
    </xf>
    <xf numFmtId="3" fontId="0" fillId="6" borderId="2" xfId="0" applyNumberFormat="1" applyFont="1" applyFill="1" applyBorder="1" applyAlignment="1">
      <alignment horizontal="center" vertical="center" wrapText="1"/>
    </xf>
    <xf numFmtId="3" fontId="0" fillId="6" borderId="8" xfId="0" applyNumberFormat="1" applyFont="1" applyFill="1" applyBorder="1" applyAlignment="1">
      <alignment horizontal="center" vertical="center" wrapText="1"/>
    </xf>
    <xf numFmtId="3" fontId="0" fillId="6" borderId="15" xfId="0" applyNumberFormat="1" applyFont="1" applyFill="1" applyBorder="1" applyAlignment="1">
      <alignment horizontal="center" vertical="center" wrapText="1"/>
    </xf>
    <xf numFmtId="9" fontId="0" fillId="6" borderId="8" xfId="0" applyNumberFormat="1" applyFont="1" applyFill="1" applyBorder="1" applyAlignment="1">
      <alignment horizontal="center" vertical="center" wrapText="1"/>
    </xf>
    <xf numFmtId="9" fontId="0" fillId="6" borderId="15" xfId="0" applyNumberFormat="1" applyFont="1" applyFill="1" applyBorder="1" applyAlignment="1">
      <alignment horizontal="center" vertical="center" wrapText="1"/>
    </xf>
    <xf numFmtId="164" fontId="0" fillId="6" borderId="11" xfId="0" applyNumberFormat="1" applyFont="1" applyFill="1" applyBorder="1" applyAlignment="1">
      <alignment horizontal="center" vertical="center" wrapText="1"/>
    </xf>
    <xf numFmtId="164" fontId="0" fillId="6" borderId="18" xfId="0" applyNumberFormat="1" applyFont="1" applyFill="1" applyBorder="1" applyAlignment="1">
      <alignment horizontal="center" vertical="center" wrapText="1"/>
    </xf>
    <xf numFmtId="3" fontId="0" fillId="7" borderId="10" xfId="0" applyNumberFormat="1" applyFont="1" applyFill="1" applyBorder="1" applyAlignment="1">
      <alignment horizontal="center" vertical="center" wrapText="1"/>
    </xf>
    <xf numFmtId="3" fontId="0" fillId="7" borderId="8" xfId="0" applyNumberFormat="1" applyFont="1" applyFill="1" applyBorder="1" applyAlignment="1">
      <alignment horizontal="center" vertical="center" wrapText="1"/>
    </xf>
    <xf numFmtId="3" fontId="0" fillId="7" borderId="15" xfId="0" applyNumberFormat="1" applyFont="1" applyFill="1" applyBorder="1" applyAlignment="1">
      <alignment horizontal="center" vertical="center" wrapText="1"/>
    </xf>
    <xf numFmtId="9" fontId="0" fillId="7" borderId="8" xfId="0" applyNumberFormat="1" applyFont="1" applyFill="1" applyBorder="1" applyAlignment="1">
      <alignment horizontal="center" vertical="center" wrapText="1"/>
    </xf>
    <xf numFmtId="9" fontId="0" fillId="7" borderId="15" xfId="0" applyNumberFormat="1" applyFont="1" applyFill="1" applyBorder="1" applyAlignment="1">
      <alignment horizontal="center" vertical="center" wrapText="1"/>
    </xf>
    <xf numFmtId="164" fontId="0" fillId="7" borderId="12" xfId="0" applyNumberFormat="1" applyFont="1" applyFill="1" applyBorder="1" applyAlignment="1">
      <alignment horizontal="center" vertical="center" wrapText="1"/>
    </xf>
    <xf numFmtId="164" fontId="0" fillId="7" borderId="19" xfId="0" applyNumberFormat="1" applyFont="1" applyFill="1" applyBorder="1" applyAlignment="1">
      <alignment horizontal="center" vertical="center" wrapText="1"/>
    </xf>
    <xf numFmtId="3" fontId="0" fillId="2" borderId="8" xfId="0" applyNumberFormat="1" applyFill="1" applyBorder="1" applyAlignment="1">
      <alignment horizontal="center" vertical="center" wrapText="1"/>
    </xf>
    <xf numFmtId="3" fontId="0" fillId="2" borderId="42" xfId="0" applyNumberFormat="1" applyFill="1" applyBorder="1" applyAlignment="1">
      <alignment horizontal="center" vertical="center" wrapText="1"/>
    </xf>
    <xf numFmtId="3" fontId="0" fillId="2" borderId="15" xfId="0" applyNumberFormat="1" applyFill="1" applyBorder="1" applyAlignment="1">
      <alignment horizontal="center" vertical="center" wrapText="1"/>
    </xf>
    <xf numFmtId="3" fontId="0" fillId="16" borderId="8" xfId="0" applyNumberFormat="1" applyFill="1" applyBorder="1" applyAlignment="1">
      <alignment horizontal="center" vertical="center" wrapText="1"/>
    </xf>
    <xf numFmtId="3" fontId="0" fillId="16" borderId="42" xfId="0" applyNumberFormat="1" applyFill="1" applyBorder="1" applyAlignment="1">
      <alignment horizontal="center" vertical="center" wrapText="1"/>
    </xf>
    <xf numFmtId="3" fontId="0" fillId="16" borderId="15" xfId="0" applyNumberFormat="1" applyFill="1" applyBorder="1" applyAlignment="1">
      <alignment horizontal="center" vertical="center" wrapText="1"/>
    </xf>
    <xf numFmtId="3" fontId="6" fillId="16" borderId="12" xfId="0" applyNumberFormat="1" applyFont="1" applyFill="1" applyBorder="1" applyAlignment="1">
      <alignment horizontal="center" vertical="center" wrapText="1"/>
    </xf>
    <xf numFmtId="3" fontId="6" fillId="16" borderId="71" xfId="0" applyNumberFormat="1" applyFont="1" applyFill="1" applyBorder="1" applyAlignment="1">
      <alignment horizontal="center" vertical="center" wrapText="1"/>
    </xf>
    <xf numFmtId="3" fontId="6" fillId="16" borderId="19" xfId="0" applyNumberFormat="1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9" fontId="0" fillId="5" borderId="2" xfId="0" applyNumberFormat="1" applyFill="1" applyBorder="1" applyAlignment="1">
      <alignment horizontal="center" vertical="center"/>
    </xf>
    <xf numFmtId="9" fontId="0" fillId="5" borderId="3" xfId="0" applyNumberFormat="1" applyFill="1" applyBorder="1" applyAlignment="1">
      <alignment horizontal="center" vertical="center"/>
    </xf>
    <xf numFmtId="9" fontId="0" fillId="5" borderId="6" xfId="0" applyNumberFormat="1" applyFill="1" applyBorder="1" applyAlignment="1">
      <alignment horizontal="center" vertical="center"/>
    </xf>
    <xf numFmtId="3" fontId="0" fillId="6" borderId="3" xfId="0" applyNumberFormat="1" applyFont="1" applyFill="1" applyBorder="1" applyAlignment="1">
      <alignment horizontal="center" vertical="center" wrapText="1"/>
    </xf>
    <xf numFmtId="3" fontId="0" fillId="6" borderId="12" xfId="0" applyNumberFormat="1" applyFill="1" applyBorder="1" applyAlignment="1">
      <alignment horizontal="center" vertical="center" wrapText="1"/>
    </xf>
    <xf numFmtId="3" fontId="0" fillId="6" borderId="19" xfId="0" applyNumberFormat="1" applyFill="1" applyBorder="1" applyAlignment="1">
      <alignment horizontal="center" vertical="center" wrapText="1"/>
    </xf>
    <xf numFmtId="3" fontId="0" fillId="7" borderId="2" xfId="0" applyNumberFormat="1" applyFont="1" applyFill="1" applyBorder="1" applyAlignment="1">
      <alignment horizontal="center" vertical="center" wrapText="1"/>
    </xf>
    <xf numFmtId="3" fontId="0" fillId="7" borderId="3" xfId="0" applyNumberFormat="1" applyFont="1" applyFill="1" applyBorder="1" applyAlignment="1">
      <alignment horizontal="center" vertical="center" wrapText="1"/>
    </xf>
    <xf numFmtId="3" fontId="0" fillId="7" borderId="6" xfId="0" applyNumberFormat="1" applyFont="1" applyFill="1" applyBorder="1" applyAlignment="1">
      <alignment horizontal="center" vertical="center" wrapText="1"/>
    </xf>
    <xf numFmtId="3" fontId="0" fillId="7" borderId="8" xfId="0" applyNumberFormat="1" applyFill="1" applyBorder="1" applyAlignment="1">
      <alignment horizontal="center" vertical="center" wrapText="1"/>
    </xf>
    <xf numFmtId="3" fontId="0" fillId="7" borderId="15" xfId="0" applyNumberFormat="1" applyFill="1" applyBorder="1" applyAlignment="1">
      <alignment horizontal="center" vertical="center" wrapText="1"/>
    </xf>
    <xf numFmtId="3" fontId="0" fillId="8" borderId="2" xfId="0" applyNumberFormat="1" applyFont="1" applyFill="1" applyBorder="1" applyAlignment="1">
      <alignment horizontal="center" vertical="center" wrapText="1"/>
    </xf>
    <xf numFmtId="3" fontId="0" fillId="8" borderId="3" xfId="0" applyNumberFormat="1" applyFont="1" applyFill="1" applyBorder="1" applyAlignment="1">
      <alignment horizontal="center" vertical="center" wrapText="1"/>
    </xf>
    <xf numFmtId="3" fontId="0" fillId="8" borderId="6" xfId="0" applyNumberFormat="1" applyFont="1" applyFill="1" applyBorder="1" applyAlignment="1">
      <alignment horizontal="center" vertical="center" wrapText="1"/>
    </xf>
    <xf numFmtId="3" fontId="0" fillId="8" borderId="8" xfId="0" applyNumberFormat="1" applyFill="1" applyBorder="1" applyAlignment="1">
      <alignment horizontal="center" vertical="center" wrapText="1"/>
    </xf>
    <xf numFmtId="3" fontId="0" fillId="8" borderId="15" xfId="0" applyNumberFormat="1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3" fontId="0" fillId="7" borderId="1" xfId="0" applyNumberFormat="1" applyFill="1" applyBorder="1" applyAlignment="1">
      <alignment horizontal="center" vertical="center" wrapText="1"/>
    </xf>
    <xf numFmtId="0" fontId="0" fillId="4" borderId="7" xfId="0" applyFont="1" applyFill="1" applyBorder="1" applyAlignment="1">
      <alignment wrapText="1"/>
    </xf>
    <xf numFmtId="0" fontId="0" fillId="4" borderId="14" xfId="0" applyFont="1" applyFill="1" applyBorder="1" applyAlignment="1">
      <alignment wrapText="1"/>
    </xf>
    <xf numFmtId="3" fontId="0" fillId="7" borderId="48" xfId="0" applyNumberFormat="1" applyFill="1" applyBorder="1" applyAlignment="1">
      <alignment horizontal="center" vertical="center" wrapText="1"/>
    </xf>
    <xf numFmtId="0" fontId="0" fillId="4" borderId="50" xfId="0" applyFill="1" applyBorder="1" applyAlignment="1">
      <alignment horizontal="center" vertical="center" wrapText="1"/>
    </xf>
    <xf numFmtId="0" fontId="0" fillId="4" borderId="52" xfId="0" applyFill="1" applyBorder="1" applyAlignment="1">
      <alignment horizontal="center" vertical="center" wrapText="1"/>
    </xf>
    <xf numFmtId="3" fontId="0" fillId="11" borderId="49" xfId="0" applyNumberFormat="1" applyFill="1" applyBorder="1" applyAlignment="1">
      <alignment horizontal="center" vertical="center" wrapText="1"/>
    </xf>
    <xf numFmtId="0" fontId="0" fillId="12" borderId="51" xfId="0" applyFill="1" applyBorder="1" applyAlignment="1">
      <alignment horizontal="center" vertical="center" wrapText="1"/>
    </xf>
    <xf numFmtId="0" fontId="0" fillId="12" borderId="53" xfId="0" applyFill="1" applyBorder="1" applyAlignment="1">
      <alignment horizontal="center" vertical="center" wrapText="1"/>
    </xf>
    <xf numFmtId="0" fontId="0" fillId="13" borderId="4" xfId="0" applyFill="1" applyBorder="1" applyAlignment="1">
      <alignment horizontal="center" vertical="center"/>
    </xf>
    <xf numFmtId="0" fontId="0" fillId="13" borderId="3" xfId="0" applyFill="1" applyBorder="1" applyAlignment="1">
      <alignment horizontal="center" vertical="center"/>
    </xf>
    <xf numFmtId="0" fontId="0" fillId="13" borderId="5" xfId="0" applyFill="1" applyBorder="1" applyAlignment="1">
      <alignment horizontal="center" vertical="center"/>
    </xf>
    <xf numFmtId="0" fontId="0" fillId="14" borderId="69" xfId="0" applyFill="1" applyBorder="1" applyAlignment="1">
      <alignment horizontal="center" vertical="center"/>
    </xf>
    <xf numFmtId="0" fontId="0" fillId="14" borderId="10" xfId="0" applyFill="1" applyBorder="1" applyAlignment="1">
      <alignment horizontal="center" vertical="center"/>
    </xf>
    <xf numFmtId="0" fontId="0" fillId="14" borderId="70" xfId="0" applyFill="1" applyBorder="1" applyAlignment="1">
      <alignment horizontal="center" vertical="center"/>
    </xf>
    <xf numFmtId="0" fontId="0" fillId="15" borderId="3" xfId="0" applyFill="1" applyBorder="1" applyAlignment="1">
      <alignment horizontal="center" vertical="center"/>
    </xf>
    <xf numFmtId="0" fontId="0" fillId="15" borderId="6" xfId="0" applyFill="1" applyBorder="1" applyAlignment="1">
      <alignment horizontal="center" vertical="center"/>
    </xf>
    <xf numFmtId="3" fontId="0" fillId="11" borderId="8" xfId="0" applyNumberFormat="1" applyFill="1" applyBorder="1" applyAlignment="1">
      <alignment horizontal="center" vertical="center" wrapText="1"/>
    </xf>
    <xf numFmtId="3" fontId="0" fillId="11" borderId="15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AP204"/>
  <sheetViews>
    <sheetView zoomScale="80" zoomScaleNormal="80" workbookViewId="0">
      <selection activeCell="K3" sqref="K3"/>
    </sheetView>
  </sheetViews>
  <sheetFormatPr defaultColWidth="9.109375" defaultRowHeight="14.4" x14ac:dyDescent="0.3"/>
  <cols>
    <col min="1" max="1" width="42.109375" style="1" bestFit="1" customWidth="1"/>
    <col min="2" max="2" width="9.44140625" style="48" bestFit="1" customWidth="1"/>
    <col min="3" max="3" width="8.44140625" style="49" customWidth="1"/>
    <col min="4" max="4" width="12.5546875" style="1" customWidth="1"/>
    <col min="5" max="5" width="11.88671875" style="48" bestFit="1" customWidth="1"/>
    <col min="6" max="6" width="11.33203125" style="50" customWidth="1"/>
    <col min="7" max="7" width="13.6640625" style="1" customWidth="1"/>
    <col min="8" max="8" width="9.5546875" style="1" bestFit="1" customWidth="1"/>
    <col min="9" max="9" width="9" style="1" bestFit="1" customWidth="1"/>
    <col min="10" max="10" width="10" style="1" bestFit="1" customWidth="1"/>
    <col min="11" max="11" width="9.5546875" style="1" bestFit="1" customWidth="1"/>
    <col min="12" max="12" width="8" style="1" bestFit="1" customWidth="1"/>
    <col min="13" max="13" width="8.109375" style="1" bestFit="1" customWidth="1"/>
    <col min="14" max="14" width="8.88671875" style="1" bestFit="1" customWidth="1"/>
    <col min="15" max="15" width="11.6640625" style="1" bestFit="1" customWidth="1"/>
    <col min="16" max="16" width="13" style="1" customWidth="1"/>
    <col min="17" max="17" width="11.88671875" style="50" customWidth="1"/>
    <col min="18" max="18" width="9" style="49" customWidth="1"/>
    <col min="19" max="19" width="11.44140625" style="1" customWidth="1"/>
    <col min="20" max="20" width="10.6640625" style="1" bestFit="1" customWidth="1"/>
    <col min="21" max="21" width="9.5546875" style="1" bestFit="1" customWidth="1"/>
    <col min="22" max="22" width="10.6640625" style="1" bestFit="1" customWidth="1"/>
    <col min="23" max="23" width="10.44140625" style="1" bestFit="1" customWidth="1"/>
    <col min="24" max="24" width="7.88671875" style="1" bestFit="1" customWidth="1"/>
    <col min="25" max="26" width="8.6640625" style="1" bestFit="1" customWidth="1"/>
    <col min="27" max="27" width="11.44140625" style="1" bestFit="1" customWidth="1"/>
    <col min="28" max="28" width="14.33203125" style="1" customWidth="1"/>
    <col min="29" max="29" width="9.88671875" style="50" customWidth="1"/>
    <col min="30" max="30" width="8.109375" style="49" customWidth="1"/>
    <col min="31" max="31" width="11.33203125" style="1" customWidth="1"/>
    <col min="32" max="33" width="9.109375" style="1" bestFit="1" customWidth="1"/>
    <col min="34" max="34" width="9.5546875" style="1" bestFit="1" customWidth="1"/>
    <col min="35" max="35" width="9.109375" style="1" bestFit="1" customWidth="1"/>
    <col min="36" max="36" width="7.6640625" style="1" customWidth="1"/>
    <col min="37" max="37" width="7.6640625" style="1" bestFit="1" customWidth="1"/>
    <col min="38" max="38" width="8.44140625" style="1" bestFit="1" customWidth="1"/>
    <col min="39" max="39" width="11.33203125" style="1" bestFit="1" customWidth="1"/>
    <col min="40" max="40" width="14.33203125" style="48" customWidth="1"/>
    <col min="41" max="41" width="8" style="50" bestFit="1" customWidth="1"/>
    <col min="42" max="42" width="10" style="49" bestFit="1" customWidth="1"/>
    <col min="43" max="16384" width="9.109375" style="1"/>
  </cols>
  <sheetData>
    <row r="1" spans="1:42" s="85" customFormat="1" x14ac:dyDescent="0.3">
      <c r="A1" s="85" t="s">
        <v>103</v>
      </c>
      <c r="B1" s="86"/>
      <c r="C1" s="87"/>
      <c r="E1" s="86"/>
      <c r="F1" s="88"/>
      <c r="Q1" s="88"/>
      <c r="R1" s="87"/>
      <c r="AC1" s="88"/>
      <c r="AD1" s="87"/>
      <c r="AN1" s="86"/>
      <c r="AO1" s="88"/>
      <c r="AP1" s="87"/>
    </row>
    <row r="2" spans="1:42" x14ac:dyDescent="0.3">
      <c r="A2" s="84" t="s">
        <v>104</v>
      </c>
      <c r="B2" s="1"/>
      <c r="C2" s="1"/>
      <c r="E2" s="1"/>
      <c r="F2" s="1"/>
    </row>
    <row r="3" spans="1:42" x14ac:dyDescent="0.3">
      <c r="A3" t="s">
        <v>101</v>
      </c>
      <c r="B3"/>
      <c r="C3"/>
      <c r="D3"/>
      <c r="E3"/>
      <c r="F3"/>
      <c r="G3"/>
      <c r="H3"/>
      <c r="I3"/>
    </row>
    <row r="4" spans="1:42" x14ac:dyDescent="0.3">
      <c r="A4" t="s">
        <v>102</v>
      </c>
      <c r="B4"/>
      <c r="C4"/>
      <c r="D4"/>
      <c r="E4"/>
      <c r="F4"/>
      <c r="G4"/>
      <c r="H4"/>
      <c r="I4"/>
    </row>
    <row r="6" spans="1:42" x14ac:dyDescent="0.3">
      <c r="A6" s="147" t="s">
        <v>90</v>
      </c>
      <c r="B6" s="150" t="s">
        <v>0</v>
      </c>
      <c r="C6" s="151"/>
      <c r="D6" s="151"/>
      <c r="E6" s="151"/>
      <c r="F6" s="151"/>
      <c r="G6" s="152" t="s">
        <v>1</v>
      </c>
      <c r="H6" s="153"/>
      <c r="I6" s="153"/>
      <c r="J6" s="153"/>
      <c r="K6" s="153"/>
      <c r="L6" s="153"/>
      <c r="M6" s="153"/>
      <c r="N6" s="153"/>
      <c r="O6" s="153"/>
      <c r="P6" s="153"/>
      <c r="Q6" s="153"/>
      <c r="R6" s="154"/>
      <c r="S6" s="155" t="s">
        <v>2</v>
      </c>
      <c r="T6" s="156"/>
      <c r="U6" s="156"/>
      <c r="V6" s="156"/>
      <c r="W6" s="156"/>
      <c r="X6" s="156"/>
      <c r="Y6" s="156"/>
      <c r="Z6" s="156"/>
      <c r="AA6" s="156"/>
      <c r="AB6" s="156"/>
      <c r="AC6" s="156"/>
      <c r="AD6" s="157"/>
      <c r="AE6" s="128" t="s">
        <v>3</v>
      </c>
      <c r="AF6" s="128"/>
      <c r="AG6" s="128"/>
      <c r="AH6" s="128"/>
      <c r="AI6" s="128"/>
      <c r="AJ6" s="128"/>
      <c r="AK6" s="128"/>
      <c r="AL6" s="128"/>
      <c r="AM6" s="128"/>
      <c r="AN6" s="128"/>
      <c r="AO6" s="128"/>
      <c r="AP6" s="129"/>
    </row>
    <row r="7" spans="1:42" x14ac:dyDescent="0.3">
      <c r="A7" s="148"/>
      <c r="B7" s="130" t="s">
        <v>4</v>
      </c>
      <c r="C7" s="132" t="s">
        <v>5</v>
      </c>
      <c r="D7" s="130" t="s">
        <v>6</v>
      </c>
      <c r="E7" s="130" t="s">
        <v>7</v>
      </c>
      <c r="F7" s="134" t="s">
        <v>8</v>
      </c>
      <c r="G7" s="158" t="s">
        <v>9</v>
      </c>
      <c r="H7" s="160" t="s">
        <v>10</v>
      </c>
      <c r="I7" s="161"/>
      <c r="J7" s="161"/>
      <c r="K7" s="161"/>
      <c r="L7" s="161"/>
      <c r="M7" s="161"/>
      <c r="N7" s="161"/>
      <c r="O7" s="162"/>
      <c r="P7" s="163" t="s">
        <v>11</v>
      </c>
      <c r="Q7" s="165" t="s">
        <v>12</v>
      </c>
      <c r="R7" s="167" t="s">
        <v>5</v>
      </c>
      <c r="S7" s="136" t="s">
        <v>9</v>
      </c>
      <c r="T7" s="169" t="s">
        <v>10</v>
      </c>
      <c r="U7" s="169"/>
      <c r="V7" s="169"/>
      <c r="W7" s="169"/>
      <c r="X7" s="169"/>
      <c r="Y7" s="169"/>
      <c r="Z7" s="169"/>
      <c r="AA7" s="169"/>
      <c r="AB7" s="170" t="s">
        <v>13</v>
      </c>
      <c r="AC7" s="172" t="s">
        <v>14</v>
      </c>
      <c r="AD7" s="174" t="s">
        <v>5</v>
      </c>
      <c r="AE7" s="144" t="s">
        <v>9</v>
      </c>
      <c r="AF7" s="146" t="s">
        <v>10</v>
      </c>
      <c r="AG7" s="146"/>
      <c r="AH7" s="146"/>
      <c r="AI7" s="146"/>
      <c r="AJ7" s="146"/>
      <c r="AK7" s="146"/>
      <c r="AL7" s="146"/>
      <c r="AM7" s="146"/>
      <c r="AN7" s="138" t="s">
        <v>11</v>
      </c>
      <c r="AO7" s="140" t="s">
        <v>15</v>
      </c>
      <c r="AP7" s="142" t="s">
        <v>5</v>
      </c>
    </row>
    <row r="8" spans="1:42" ht="15" thickBot="1" x14ac:dyDescent="0.35">
      <c r="A8" s="149"/>
      <c r="B8" s="131"/>
      <c r="C8" s="133" t="s">
        <v>5</v>
      </c>
      <c r="D8" s="131"/>
      <c r="E8" s="131"/>
      <c r="F8" s="135" t="s">
        <v>16</v>
      </c>
      <c r="G8" s="159" t="s">
        <v>17</v>
      </c>
      <c r="H8" s="2" t="s">
        <v>18</v>
      </c>
      <c r="I8" s="3" t="s">
        <v>19</v>
      </c>
      <c r="J8" s="3" t="s">
        <v>20</v>
      </c>
      <c r="K8" s="3" t="s">
        <v>21</v>
      </c>
      <c r="L8" s="3" t="s">
        <v>22</v>
      </c>
      <c r="M8" s="3" t="s">
        <v>23</v>
      </c>
      <c r="N8" s="3" t="s">
        <v>24</v>
      </c>
      <c r="O8" s="4" t="s">
        <v>25</v>
      </c>
      <c r="P8" s="164" t="s">
        <v>26</v>
      </c>
      <c r="Q8" s="166" t="s">
        <v>15</v>
      </c>
      <c r="R8" s="168" t="s">
        <v>5</v>
      </c>
      <c r="S8" s="137" t="s">
        <v>27</v>
      </c>
      <c r="T8" s="5" t="s">
        <v>18</v>
      </c>
      <c r="U8" s="5" t="s">
        <v>19</v>
      </c>
      <c r="V8" s="5" t="s">
        <v>20</v>
      </c>
      <c r="W8" s="5" t="s">
        <v>21</v>
      </c>
      <c r="X8" s="5" t="s">
        <v>22</v>
      </c>
      <c r="Y8" s="5" t="s">
        <v>23</v>
      </c>
      <c r="Z8" s="5" t="s">
        <v>24</v>
      </c>
      <c r="AA8" s="5" t="s">
        <v>25</v>
      </c>
      <c r="AB8" s="171" t="s">
        <v>28</v>
      </c>
      <c r="AC8" s="173"/>
      <c r="AD8" s="175"/>
      <c r="AE8" s="145" t="s">
        <v>29</v>
      </c>
      <c r="AF8" s="6" t="s">
        <v>18</v>
      </c>
      <c r="AG8" s="6" t="s">
        <v>19</v>
      </c>
      <c r="AH8" s="6" t="s">
        <v>20</v>
      </c>
      <c r="AI8" s="6" t="s">
        <v>21</v>
      </c>
      <c r="AJ8" s="6" t="s">
        <v>22</v>
      </c>
      <c r="AK8" s="6" t="s">
        <v>23</v>
      </c>
      <c r="AL8" s="6" t="s">
        <v>24</v>
      </c>
      <c r="AM8" s="6" t="s">
        <v>25</v>
      </c>
      <c r="AN8" s="139" t="s">
        <v>30</v>
      </c>
      <c r="AO8" s="141"/>
      <c r="AP8" s="143"/>
    </row>
    <row r="9" spans="1:42" ht="15" thickTop="1" x14ac:dyDescent="0.3">
      <c r="A9" s="7" t="s">
        <v>31</v>
      </c>
      <c r="B9" s="8">
        <v>205677</v>
      </c>
      <c r="C9" s="9"/>
      <c r="D9" s="8"/>
      <c r="E9" s="8"/>
      <c r="F9" s="10"/>
      <c r="G9" s="8"/>
      <c r="H9" s="8"/>
      <c r="I9" s="8"/>
      <c r="J9" s="8"/>
      <c r="K9" s="8"/>
      <c r="L9" s="8"/>
      <c r="M9" s="8"/>
      <c r="N9" s="8"/>
      <c r="O9" s="8"/>
      <c r="P9" s="8"/>
      <c r="Q9" s="11"/>
      <c r="R9" s="12"/>
      <c r="S9" s="8"/>
      <c r="T9" s="8"/>
      <c r="U9" s="8"/>
      <c r="V9" s="8"/>
      <c r="W9" s="8"/>
      <c r="X9" s="8"/>
      <c r="Y9" s="8"/>
      <c r="Z9" s="8"/>
      <c r="AA9" s="8"/>
      <c r="AB9" s="8"/>
      <c r="AC9" s="11"/>
      <c r="AD9" s="12"/>
      <c r="AE9" s="8"/>
      <c r="AF9" s="8"/>
      <c r="AG9" s="8"/>
      <c r="AH9" s="8"/>
      <c r="AI9" s="8"/>
      <c r="AJ9" s="8"/>
      <c r="AK9" s="8"/>
      <c r="AL9" s="8"/>
      <c r="AM9" s="8"/>
      <c r="AN9" s="13"/>
      <c r="AO9" s="14"/>
      <c r="AP9" s="15"/>
    </row>
    <row r="10" spans="1:42" x14ac:dyDescent="0.3">
      <c r="A10" s="16" t="s">
        <v>32</v>
      </c>
      <c r="B10" s="13"/>
      <c r="C10" s="17"/>
      <c r="D10" s="13"/>
      <c r="E10" s="13"/>
      <c r="F10" s="18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4"/>
      <c r="R10" s="19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4"/>
      <c r="AD10" s="19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4"/>
      <c r="AP10" s="15"/>
    </row>
    <row r="11" spans="1:42" x14ac:dyDescent="0.3">
      <c r="A11" s="20" t="s">
        <v>33</v>
      </c>
      <c r="B11" s="13"/>
      <c r="C11" s="17">
        <f>E11/$B$9</f>
        <v>14.325253617310047</v>
      </c>
      <c r="D11" s="13">
        <v>5742.6729767899542</v>
      </c>
      <c r="E11" s="13">
        <f>P11+AB11+AN11</f>
        <v>2946375.1882474786</v>
      </c>
      <c r="F11" s="18">
        <f>E11/$E$22</f>
        <v>0.37375241774078333</v>
      </c>
      <c r="G11" s="13">
        <v>1001.2243179361398</v>
      </c>
      <c r="H11" s="13">
        <v>145518.33551672677</v>
      </c>
      <c r="I11" s="13">
        <v>38413.588622266849</v>
      </c>
      <c r="J11" s="13">
        <v>235436.23170204947</v>
      </c>
      <c r="K11" s="13">
        <v>65749.899756493542</v>
      </c>
      <c r="L11" s="13">
        <v>860.8411851136899</v>
      </c>
      <c r="M11" s="13">
        <v>439.72942254190394</v>
      </c>
      <c r="N11" s="13">
        <v>1766.9737425894871</v>
      </c>
      <c r="O11" s="13">
        <v>60596.088802216247</v>
      </c>
      <c r="P11" s="13">
        <f>SUM(H11:O11)</f>
        <v>548781.68874999799</v>
      </c>
      <c r="Q11" s="14">
        <f t="shared" ref="Q11:Q22" si="0">P11/$E$22</f>
        <v>6.9613837300938425E-2</v>
      </c>
      <c r="R11" s="19">
        <f>P11/$B$9</f>
        <v>2.6681723709991783</v>
      </c>
      <c r="S11" s="13">
        <v>3843.8402096314444</v>
      </c>
      <c r="T11" s="13">
        <v>715170.50995397416</v>
      </c>
      <c r="U11" s="13">
        <v>87388.738244792199</v>
      </c>
      <c r="V11" s="13">
        <v>665639.05229916307</v>
      </c>
      <c r="W11" s="13">
        <v>221711.59061336241</v>
      </c>
      <c r="X11" s="13">
        <v>15373.916586158861</v>
      </c>
      <c r="Y11" s="13">
        <v>1924.6271249650595</v>
      </c>
      <c r="Z11" s="13">
        <v>3408.7168613739241</v>
      </c>
      <c r="AA11" s="13">
        <v>184462.7571800116</v>
      </c>
      <c r="AB11" s="13">
        <f>SUM(T11:AA11)</f>
        <v>1895079.9088638013</v>
      </c>
      <c r="AC11" s="14">
        <f t="shared" ref="AC11:AC22" si="1">AB11/$E$22</f>
        <v>0.24039392558526279</v>
      </c>
      <c r="AD11" s="19">
        <f>AB11/$B$9</f>
        <v>9.2138640142738435</v>
      </c>
      <c r="AE11" s="13">
        <v>897.60844922236947</v>
      </c>
      <c r="AF11" s="13">
        <v>251665.38889993774</v>
      </c>
      <c r="AG11" s="13">
        <v>21398.448232449326</v>
      </c>
      <c r="AH11" s="13">
        <v>164483.8534238326</v>
      </c>
      <c r="AI11" s="13">
        <v>39799.96288255223</v>
      </c>
      <c r="AJ11" s="13">
        <v>7596.3457601550726</v>
      </c>
      <c r="AK11" s="13">
        <v>43.418434805565703</v>
      </c>
      <c r="AL11" s="13">
        <v>135.4736935060325</v>
      </c>
      <c r="AM11" s="13">
        <v>17390.699306440776</v>
      </c>
      <c r="AN11" s="13">
        <f>SUM(AF11:AM11)</f>
        <v>502513.59063367936</v>
      </c>
      <c r="AO11" s="14">
        <f t="shared" ref="AO11:AO22" si="2">AN11/$E$22</f>
        <v>6.3744654854582111E-2</v>
      </c>
      <c r="AP11" s="15">
        <f>AN11/$B$9</f>
        <v>2.4432172320370258</v>
      </c>
    </row>
    <row r="12" spans="1:42" x14ac:dyDescent="0.3">
      <c r="A12" s="20" t="s">
        <v>34</v>
      </c>
      <c r="B12" s="13"/>
      <c r="C12" s="17">
        <f t="shared" ref="C12:C21" si="3">E12/$B$9</f>
        <v>7.9519375176506166</v>
      </c>
      <c r="D12" s="13">
        <v>2257.9476218487634</v>
      </c>
      <c r="E12" s="13">
        <f t="shared" ref="E12:E75" si="4">P12+AB12+AN12</f>
        <v>1635530.6528178258</v>
      </c>
      <c r="F12" s="18">
        <f t="shared" ref="F12:F22" si="5">E12/$E$22</f>
        <v>0.20746968621583431</v>
      </c>
      <c r="G12" s="13">
        <v>254.6059877230453</v>
      </c>
      <c r="H12" s="13">
        <v>37567.933230064067</v>
      </c>
      <c r="I12" s="13">
        <v>8874.5197664086863</v>
      </c>
      <c r="J12" s="13">
        <v>51315.521101080965</v>
      </c>
      <c r="K12" s="13">
        <v>63458.653672680783</v>
      </c>
      <c r="L12" s="13">
        <v>278.34550082605404</v>
      </c>
      <c r="M12" s="13">
        <v>0</v>
      </c>
      <c r="N12" s="13">
        <v>1974.385460911235</v>
      </c>
      <c r="O12" s="13">
        <v>5755.6569002161032</v>
      </c>
      <c r="P12" s="13">
        <f t="shared" ref="P12:P75" si="6">SUM(H12:O12)</f>
        <v>169225.01563218789</v>
      </c>
      <c r="Q12" s="14">
        <f t="shared" si="0"/>
        <v>2.1466464619657795E-2</v>
      </c>
      <c r="R12" s="19">
        <f>P12/$B$9</f>
        <v>0.82277073096256703</v>
      </c>
      <c r="S12" s="13">
        <v>1649.1475400154557</v>
      </c>
      <c r="T12" s="13">
        <v>255666.60038205306</v>
      </c>
      <c r="U12" s="13">
        <v>55660.218961275226</v>
      </c>
      <c r="V12" s="13">
        <v>455262.83736336947</v>
      </c>
      <c r="W12" s="13">
        <v>407589.49945891107</v>
      </c>
      <c r="X12" s="13">
        <v>596.38118289548686</v>
      </c>
      <c r="Y12" s="13">
        <v>0</v>
      </c>
      <c r="Z12" s="13">
        <v>24942.452712007987</v>
      </c>
      <c r="AA12" s="13">
        <v>10607.966120654453</v>
      </c>
      <c r="AB12" s="13">
        <f t="shared" ref="AB12:AB75" si="7">SUM(T12:AA12)</f>
        <v>1210325.9561811669</v>
      </c>
      <c r="AC12" s="14">
        <f t="shared" si="1"/>
        <v>0.15353178854530208</v>
      </c>
      <c r="AD12" s="19">
        <f>AB12/$B$9</f>
        <v>5.8845955365994591</v>
      </c>
      <c r="AE12" s="13">
        <v>354.19409411026254</v>
      </c>
      <c r="AF12" s="13">
        <v>83249.479905967164</v>
      </c>
      <c r="AG12" s="13">
        <v>15250.90730757096</v>
      </c>
      <c r="AH12" s="13">
        <v>93246.585961626406</v>
      </c>
      <c r="AI12" s="13">
        <v>58918.895657980851</v>
      </c>
      <c r="AJ12" s="13">
        <v>87.462347832085143</v>
      </c>
      <c r="AK12" s="13">
        <v>0</v>
      </c>
      <c r="AL12" s="13">
        <v>3720.346899902851</v>
      </c>
      <c r="AM12" s="13">
        <v>1506.0029235906948</v>
      </c>
      <c r="AN12" s="13">
        <f t="shared" ref="AN12:AN75" si="8">SUM(AF12:AM12)</f>
        <v>255979.681004471</v>
      </c>
      <c r="AO12" s="14">
        <f t="shared" si="2"/>
        <v>3.2471433050874417E-2</v>
      </c>
      <c r="AP12" s="15">
        <f>AN12/$B$9</f>
        <v>1.2445712500885904</v>
      </c>
    </row>
    <row r="13" spans="1:42" x14ac:dyDescent="0.3">
      <c r="A13" s="21" t="s">
        <v>35</v>
      </c>
      <c r="B13" s="22"/>
      <c r="C13" s="23">
        <f t="shared" si="3"/>
        <v>22.277191134960663</v>
      </c>
      <c r="D13" s="22">
        <v>8000.6205986387176</v>
      </c>
      <c r="E13" s="22">
        <f t="shared" si="4"/>
        <v>4581905.8410653044</v>
      </c>
      <c r="F13" s="24">
        <f t="shared" si="5"/>
        <v>0.58122210395661766</v>
      </c>
      <c r="G13" s="22">
        <v>1255.8303056591851</v>
      </c>
      <c r="H13" s="22">
        <v>183086.26874679083</v>
      </c>
      <c r="I13" s="22">
        <v>47288.108388675537</v>
      </c>
      <c r="J13" s="22">
        <v>286751.75280313042</v>
      </c>
      <c r="K13" s="22">
        <v>129208.55342917432</v>
      </c>
      <c r="L13" s="22">
        <v>1139.1866859397439</v>
      </c>
      <c r="M13" s="22">
        <v>439.72942254190394</v>
      </c>
      <c r="N13" s="22">
        <v>3741.3592035007223</v>
      </c>
      <c r="O13" s="22">
        <v>66351.745702432352</v>
      </c>
      <c r="P13" s="22">
        <f t="shared" si="6"/>
        <v>718006.70438218582</v>
      </c>
      <c r="Q13" s="25">
        <f t="shared" si="0"/>
        <v>9.1080301920596213E-2</v>
      </c>
      <c r="R13" s="26">
        <f>P13/$B$9</f>
        <v>3.490943101961745</v>
      </c>
      <c r="S13" s="22">
        <v>5492.9877496468998</v>
      </c>
      <c r="T13" s="22">
        <v>970837.11033602722</v>
      </c>
      <c r="U13" s="22">
        <v>143048.95720606743</v>
      </c>
      <c r="V13" s="22">
        <v>1120901.8896625326</v>
      </c>
      <c r="W13" s="22">
        <v>629301.09007227351</v>
      </c>
      <c r="X13" s="22">
        <v>15970.297769054348</v>
      </c>
      <c r="Y13" s="22">
        <v>1924.6271249650595</v>
      </c>
      <c r="Z13" s="22">
        <v>28351.169573381911</v>
      </c>
      <c r="AA13" s="22">
        <v>195070.72330066605</v>
      </c>
      <c r="AB13" s="22">
        <f t="shared" si="7"/>
        <v>3105405.8650449687</v>
      </c>
      <c r="AC13" s="25">
        <f t="shared" si="1"/>
        <v>0.39392571413056493</v>
      </c>
      <c r="AD13" s="26">
        <f>AB13/$B$9</f>
        <v>15.098459550873304</v>
      </c>
      <c r="AE13" s="22">
        <v>1251.802543332632</v>
      </c>
      <c r="AF13" s="22">
        <v>334914.86880590487</v>
      </c>
      <c r="AG13" s="22">
        <v>36649.355540020289</v>
      </c>
      <c r="AH13" s="22">
        <v>257730.439385459</v>
      </c>
      <c r="AI13" s="22">
        <v>98718.858540533081</v>
      </c>
      <c r="AJ13" s="22">
        <v>7683.8081079871581</v>
      </c>
      <c r="AK13" s="22">
        <v>43.418434805565703</v>
      </c>
      <c r="AL13" s="22">
        <v>3855.8205934088833</v>
      </c>
      <c r="AM13" s="22">
        <v>18896.702230031471</v>
      </c>
      <c r="AN13" s="22">
        <f t="shared" si="8"/>
        <v>758493.27163815033</v>
      </c>
      <c r="AO13" s="25">
        <f t="shared" si="2"/>
        <v>9.6216087905456521E-2</v>
      </c>
      <c r="AP13" s="27">
        <f>AN13/$B$9</f>
        <v>3.6877884821256162</v>
      </c>
    </row>
    <row r="14" spans="1:42" x14ac:dyDescent="0.3">
      <c r="A14" s="16" t="s">
        <v>36</v>
      </c>
      <c r="B14" s="13"/>
      <c r="C14" s="17"/>
      <c r="D14" s="13"/>
      <c r="E14" s="13"/>
      <c r="F14" s="18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4"/>
      <c r="R14" s="19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4"/>
      <c r="AD14" s="19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4"/>
      <c r="AP14" s="15"/>
    </row>
    <row r="15" spans="1:42" x14ac:dyDescent="0.3">
      <c r="A15" s="20" t="s">
        <v>33</v>
      </c>
      <c r="B15" s="13"/>
      <c r="C15" s="17">
        <f t="shared" si="3"/>
        <v>2.9448436005495466</v>
      </c>
      <c r="D15" s="13">
        <v>1665.6698853940452</v>
      </c>
      <c r="E15" s="13">
        <f t="shared" si="4"/>
        <v>605686.59723022906</v>
      </c>
      <c r="F15" s="18">
        <f t="shared" si="5"/>
        <v>7.6832316200244832E-2</v>
      </c>
      <c r="G15" s="13">
        <v>438.71873199653442</v>
      </c>
      <c r="H15" s="13">
        <v>71705.097176185911</v>
      </c>
      <c r="I15" s="13">
        <v>9210.0957105799371</v>
      </c>
      <c r="J15" s="13">
        <v>41565.390583875538</v>
      </c>
      <c r="K15" s="13">
        <v>40640.224871569029</v>
      </c>
      <c r="L15" s="13">
        <v>49.639368549219888</v>
      </c>
      <c r="M15" s="13">
        <v>1084.6803785487825</v>
      </c>
      <c r="N15" s="13">
        <v>0</v>
      </c>
      <c r="O15" s="13">
        <v>18393.117723642976</v>
      </c>
      <c r="P15" s="13">
        <f t="shared" si="6"/>
        <v>182648.24581295135</v>
      </c>
      <c r="Q15" s="14">
        <f t="shared" si="0"/>
        <v>2.316922289496608E-2</v>
      </c>
      <c r="R15" s="19">
        <f>P15/$B$9</f>
        <v>0.88803437337646574</v>
      </c>
      <c r="S15" s="13">
        <v>986.25910496503695</v>
      </c>
      <c r="T15" s="13">
        <v>169806.65744419562</v>
      </c>
      <c r="U15" s="13">
        <v>8787.5659058445926</v>
      </c>
      <c r="V15" s="13">
        <v>79903.248867870236</v>
      </c>
      <c r="W15" s="13">
        <v>75983.110376034092</v>
      </c>
      <c r="X15" s="13">
        <v>2843.4607842770756</v>
      </c>
      <c r="Y15" s="13">
        <v>4501.0948070320437</v>
      </c>
      <c r="Z15" s="13">
        <v>0.72664739602842476</v>
      </c>
      <c r="AA15" s="13">
        <v>6356.5070671672438</v>
      </c>
      <c r="AB15" s="13">
        <f t="shared" si="7"/>
        <v>348182.37189981696</v>
      </c>
      <c r="AC15" s="14">
        <f t="shared" si="1"/>
        <v>4.4167492256708026E-2</v>
      </c>
      <c r="AD15" s="19">
        <f>AB15/$B$9</f>
        <v>1.6928600276152266</v>
      </c>
      <c r="AE15" s="13">
        <v>240.69204843247363</v>
      </c>
      <c r="AF15" s="13">
        <v>41129.420990903571</v>
      </c>
      <c r="AG15" s="13">
        <v>1640.4536664322573</v>
      </c>
      <c r="AH15" s="13">
        <v>18963.048324146614</v>
      </c>
      <c r="AI15" s="13">
        <v>11607.52848667057</v>
      </c>
      <c r="AJ15" s="13">
        <v>158.02311965337711</v>
      </c>
      <c r="AK15" s="13">
        <v>158.90791103638605</v>
      </c>
      <c r="AL15" s="13">
        <v>0</v>
      </c>
      <c r="AM15" s="13">
        <v>1198.597018618</v>
      </c>
      <c r="AN15" s="13">
        <f t="shared" si="8"/>
        <v>74855.979517460772</v>
      </c>
      <c r="AO15" s="14">
        <f t="shared" si="2"/>
        <v>9.4956010485707232E-3</v>
      </c>
      <c r="AP15" s="15">
        <f>AN15/$B$9</f>
        <v>0.36394919955785415</v>
      </c>
    </row>
    <row r="16" spans="1:42" x14ac:dyDescent="0.3">
      <c r="A16" s="20" t="s">
        <v>34</v>
      </c>
      <c r="B16" s="13"/>
      <c r="C16" s="17">
        <f t="shared" si="3"/>
        <v>2.8630605567296454</v>
      </c>
      <c r="D16" s="13">
        <v>940.21718648979902</v>
      </c>
      <c r="E16" s="13">
        <f t="shared" si="4"/>
        <v>588865.70612648327</v>
      </c>
      <c r="F16" s="18">
        <f t="shared" si="5"/>
        <v>7.4698559188016225E-2</v>
      </c>
      <c r="G16" s="13">
        <v>120.71893669793133</v>
      </c>
      <c r="H16" s="13">
        <v>9925.2941902001221</v>
      </c>
      <c r="I16" s="13">
        <v>5620.0101452395829</v>
      </c>
      <c r="J16" s="13">
        <v>31823.804274653528</v>
      </c>
      <c r="K16" s="13">
        <v>24641.191002018244</v>
      </c>
      <c r="L16" s="13">
        <v>0</v>
      </c>
      <c r="M16" s="13">
        <v>7818.1678089232919</v>
      </c>
      <c r="N16" s="13">
        <v>0</v>
      </c>
      <c r="O16" s="13">
        <v>3583.609674379537</v>
      </c>
      <c r="P16" s="13">
        <f t="shared" si="6"/>
        <v>83412.077095414294</v>
      </c>
      <c r="Q16" s="14">
        <f t="shared" si="0"/>
        <v>1.0580955747775985E-2</v>
      </c>
      <c r="R16" s="19">
        <f>P16/$B$9</f>
        <v>0.40554888050396637</v>
      </c>
      <c r="S16" s="13">
        <v>658.71703058032574</v>
      </c>
      <c r="T16" s="13">
        <v>36471.758335979073</v>
      </c>
      <c r="U16" s="13">
        <v>13319.407615207052</v>
      </c>
      <c r="V16" s="13">
        <v>152105.69534618102</v>
      </c>
      <c r="W16" s="13">
        <v>195706.80552869878</v>
      </c>
      <c r="X16" s="13">
        <v>93.93129694227531</v>
      </c>
      <c r="Y16" s="13">
        <v>22968.472252521369</v>
      </c>
      <c r="Z16" s="13">
        <v>794.96936707448936</v>
      </c>
      <c r="AA16" s="13">
        <v>24.917730712490222</v>
      </c>
      <c r="AB16" s="13">
        <f t="shared" si="7"/>
        <v>421485.95747331658</v>
      </c>
      <c r="AC16" s="14">
        <f t="shared" si="1"/>
        <v>5.3466169643907997E-2</v>
      </c>
      <c r="AD16" s="19">
        <f>AB16/$B$9</f>
        <v>2.0492614996976646</v>
      </c>
      <c r="AE16" s="13">
        <v>160.78121921154192</v>
      </c>
      <c r="AF16" s="13">
        <v>21748.413586872783</v>
      </c>
      <c r="AG16" s="13">
        <v>3211.110641933918</v>
      </c>
      <c r="AH16" s="13">
        <v>26550.629344578301</v>
      </c>
      <c r="AI16" s="13">
        <v>31772.873855616359</v>
      </c>
      <c r="AJ16" s="13">
        <v>4.3530185599136839</v>
      </c>
      <c r="AK16" s="13">
        <v>545.13631757986991</v>
      </c>
      <c r="AL16" s="13">
        <v>112.4615189789465</v>
      </c>
      <c r="AM16" s="13">
        <v>22.693273632343029</v>
      </c>
      <c r="AN16" s="13">
        <f t="shared" si="8"/>
        <v>83967.67155775243</v>
      </c>
      <c r="AO16" s="14">
        <f t="shared" si="2"/>
        <v>1.0651433796332247E-2</v>
      </c>
      <c r="AP16" s="15">
        <f>AN16/$B$9</f>
        <v>0.40825017652801449</v>
      </c>
    </row>
    <row r="17" spans="1:42" x14ac:dyDescent="0.3">
      <c r="A17" s="21" t="s">
        <v>37</v>
      </c>
      <c r="B17" s="22"/>
      <c r="C17" s="23">
        <f t="shared" si="3"/>
        <v>5.8079041572791921</v>
      </c>
      <c r="D17" s="22">
        <v>2605.8870718838443</v>
      </c>
      <c r="E17" s="22">
        <f t="shared" si="4"/>
        <v>1194552.3033567125</v>
      </c>
      <c r="F17" s="24">
        <f t="shared" si="5"/>
        <v>0.15153087538826107</v>
      </c>
      <c r="G17" s="22">
        <v>559.43766869446574</v>
      </c>
      <c r="H17" s="22">
        <v>81630.391366386029</v>
      </c>
      <c r="I17" s="22">
        <v>14830.10585581952</v>
      </c>
      <c r="J17" s="22">
        <v>73389.194858529067</v>
      </c>
      <c r="K17" s="22">
        <v>65281.415873587277</v>
      </c>
      <c r="L17" s="22">
        <v>49.639368549219888</v>
      </c>
      <c r="M17" s="22">
        <v>8902.8481874720746</v>
      </c>
      <c r="N17" s="22">
        <v>0</v>
      </c>
      <c r="O17" s="22">
        <v>21976.727398022515</v>
      </c>
      <c r="P17" s="22">
        <f t="shared" si="6"/>
        <v>266060.32290836575</v>
      </c>
      <c r="Q17" s="25">
        <f t="shared" si="0"/>
        <v>3.3750178642742081E-2</v>
      </c>
      <c r="R17" s="26">
        <f>P17/$B$9</f>
        <v>1.2935832538804326</v>
      </c>
      <c r="S17" s="22">
        <v>1644.9761355453627</v>
      </c>
      <c r="T17" s="22">
        <v>206278.41578017469</v>
      </c>
      <c r="U17" s="22">
        <v>22106.973521051645</v>
      </c>
      <c r="V17" s="22">
        <v>232008.94421405124</v>
      </c>
      <c r="W17" s="22">
        <v>271689.91590473289</v>
      </c>
      <c r="X17" s="22">
        <v>2937.392081219351</v>
      </c>
      <c r="Y17" s="22">
        <v>27469.567059553414</v>
      </c>
      <c r="Z17" s="22">
        <v>795.69601447051775</v>
      </c>
      <c r="AA17" s="22">
        <v>6381.4247978797339</v>
      </c>
      <c r="AB17" s="22">
        <f t="shared" si="7"/>
        <v>769668.3293731336</v>
      </c>
      <c r="AC17" s="25">
        <f t="shared" si="1"/>
        <v>9.7633661900616037E-2</v>
      </c>
      <c r="AD17" s="26">
        <f>AB17/$B$9</f>
        <v>3.7421215273128916</v>
      </c>
      <c r="AE17" s="22">
        <v>401.47326764401555</v>
      </c>
      <c r="AF17" s="22">
        <v>62877.834577776353</v>
      </c>
      <c r="AG17" s="22">
        <v>4851.5643083661753</v>
      </c>
      <c r="AH17" s="22">
        <v>45513.677668724915</v>
      </c>
      <c r="AI17" s="22">
        <v>43380.402342286929</v>
      </c>
      <c r="AJ17" s="22">
        <v>162.3761382132908</v>
      </c>
      <c r="AK17" s="22">
        <v>704.04422861625596</v>
      </c>
      <c r="AL17" s="22">
        <v>112.4615189789465</v>
      </c>
      <c r="AM17" s="22">
        <v>1221.2902922503431</v>
      </c>
      <c r="AN17" s="22">
        <f t="shared" si="8"/>
        <v>158823.65107521319</v>
      </c>
      <c r="AO17" s="25">
        <f t="shared" si="2"/>
        <v>2.0147034844902968E-2</v>
      </c>
      <c r="AP17" s="27">
        <f>AN17/$B$9</f>
        <v>0.77219937608586853</v>
      </c>
    </row>
    <row r="18" spans="1:42" x14ac:dyDescent="0.3">
      <c r="A18" s="16" t="s">
        <v>38</v>
      </c>
      <c r="B18" s="13"/>
      <c r="C18" s="17"/>
      <c r="D18" s="13"/>
      <c r="E18" s="13"/>
      <c r="F18" s="18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4"/>
      <c r="R18" s="19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4"/>
      <c r="AD18" s="19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  <c r="AP18" s="15"/>
    </row>
    <row r="19" spans="1:42" x14ac:dyDescent="0.3">
      <c r="A19" s="20" t="s">
        <v>33</v>
      </c>
      <c r="B19" s="13"/>
      <c r="C19" s="17">
        <f t="shared" si="3"/>
        <v>1.5907730414583314</v>
      </c>
      <c r="D19" s="13">
        <v>1924.3411119649093</v>
      </c>
      <c r="E19" s="13">
        <f t="shared" si="4"/>
        <v>327185.42684802524</v>
      </c>
      <c r="F19" s="18">
        <f t="shared" si="5"/>
        <v>4.150399610401833E-2</v>
      </c>
      <c r="G19" s="13">
        <v>469.5051630162053</v>
      </c>
      <c r="H19" s="13">
        <v>48171.871345336534</v>
      </c>
      <c r="I19" s="13">
        <v>3602.4451037770009</v>
      </c>
      <c r="J19" s="13">
        <v>18510.156171160019</v>
      </c>
      <c r="K19" s="13">
        <v>5788.8497715702251</v>
      </c>
      <c r="L19" s="13">
        <v>5405.1970534511638</v>
      </c>
      <c r="M19" s="13">
        <v>124.38495850263782</v>
      </c>
      <c r="N19" s="13">
        <v>2.0229158010493431</v>
      </c>
      <c r="O19" s="13">
        <v>5430.1999651130991</v>
      </c>
      <c r="P19" s="13">
        <f t="shared" si="6"/>
        <v>87035.127284711722</v>
      </c>
      <c r="Q19" s="14">
        <f t="shared" si="0"/>
        <v>1.1040545474585882E-2</v>
      </c>
      <c r="R19" s="19">
        <f>P19/$B$9</f>
        <v>0.42316412279793908</v>
      </c>
      <c r="S19" s="13">
        <v>1266.7180255032101</v>
      </c>
      <c r="T19" s="13">
        <v>119980.97783795188</v>
      </c>
      <c r="U19" s="13">
        <v>5397.5807907793505</v>
      </c>
      <c r="V19" s="13">
        <v>27415.509218496511</v>
      </c>
      <c r="W19" s="13">
        <v>18156.840591370932</v>
      </c>
      <c r="X19" s="13">
        <v>41347.556459643994</v>
      </c>
      <c r="Y19" s="13">
        <v>1055.5837636425638</v>
      </c>
      <c r="Z19" s="13">
        <v>136.25917547016923</v>
      </c>
      <c r="AA19" s="13">
        <v>2616.0575443126163</v>
      </c>
      <c r="AB19" s="13">
        <f t="shared" si="7"/>
        <v>216106.365381668</v>
      </c>
      <c r="AC19" s="14">
        <f t="shared" si="1"/>
        <v>2.7413439019154304E-2</v>
      </c>
      <c r="AD19" s="19">
        <f>AB19/$B$9</f>
        <v>1.0507074946720731</v>
      </c>
      <c r="AE19" s="13">
        <v>188.11792344549374</v>
      </c>
      <c r="AF19" s="13">
        <v>13312.743418226295</v>
      </c>
      <c r="AG19" s="13">
        <v>595.70655662850595</v>
      </c>
      <c r="AH19" s="13">
        <v>4650.4595291330088</v>
      </c>
      <c r="AI19" s="13">
        <v>3368.9229561904858</v>
      </c>
      <c r="AJ19" s="13">
        <v>1542.6154330919892</v>
      </c>
      <c r="AK19" s="13">
        <v>44.361068109205938</v>
      </c>
      <c r="AL19" s="13">
        <v>0</v>
      </c>
      <c r="AM19" s="13">
        <v>529.12522026600141</v>
      </c>
      <c r="AN19" s="13">
        <f t="shared" si="8"/>
        <v>24043.934181645491</v>
      </c>
      <c r="AO19" s="14">
        <f t="shared" si="2"/>
        <v>3.0500116102781449E-3</v>
      </c>
      <c r="AP19" s="15">
        <f>AN19/$B$9</f>
        <v>0.11690142398831901</v>
      </c>
    </row>
    <row r="20" spans="1:42" x14ac:dyDescent="0.3">
      <c r="A20" s="20" t="s">
        <v>34</v>
      </c>
      <c r="B20" s="13"/>
      <c r="C20" s="17">
        <f t="shared" si="3"/>
        <v>8.6523214982278063</v>
      </c>
      <c r="D20" s="13">
        <v>3076.8703659581029</v>
      </c>
      <c r="E20" s="13">
        <f t="shared" si="4"/>
        <v>1779583.5287910004</v>
      </c>
      <c r="F20" s="18">
        <f t="shared" si="5"/>
        <v>0.22574302455110301</v>
      </c>
      <c r="G20" s="13">
        <v>592.89143390074025</v>
      </c>
      <c r="H20" s="13">
        <v>52054.708037258897</v>
      </c>
      <c r="I20" s="13">
        <v>13641.690985609168</v>
      </c>
      <c r="J20" s="13">
        <v>109891.03377030087</v>
      </c>
      <c r="K20" s="13">
        <v>144213.60819927839</v>
      </c>
      <c r="L20" s="13">
        <v>3036.1717534091699</v>
      </c>
      <c r="M20" s="13">
        <v>18501.514813726695</v>
      </c>
      <c r="N20" s="13">
        <v>1765.4706728524952</v>
      </c>
      <c r="O20" s="13">
        <v>1513.805312518328</v>
      </c>
      <c r="P20" s="13">
        <f t="shared" si="6"/>
        <v>344618.00354495394</v>
      </c>
      <c r="Q20" s="14">
        <f t="shared" si="0"/>
        <v>4.3715346414704384E-2</v>
      </c>
      <c r="R20" s="19">
        <f>P20/$B$9</f>
        <v>1.675530095951195</v>
      </c>
      <c r="S20" s="13">
        <v>2097.424635876313</v>
      </c>
      <c r="T20" s="13">
        <v>246224.66869775596</v>
      </c>
      <c r="U20" s="13">
        <v>39803.340340756913</v>
      </c>
      <c r="V20" s="13">
        <v>400592.06719699263</v>
      </c>
      <c r="W20" s="13">
        <v>439874.78442799876</v>
      </c>
      <c r="X20" s="13">
        <v>11122.306143087024</v>
      </c>
      <c r="Y20" s="13">
        <v>59965.817845158817</v>
      </c>
      <c r="Z20" s="13">
        <v>12584.03538167148</v>
      </c>
      <c r="AA20" s="13">
        <v>550.08297468404157</v>
      </c>
      <c r="AB20" s="13">
        <f t="shared" si="7"/>
        <v>1210717.1030081057</v>
      </c>
      <c r="AC20" s="14">
        <f t="shared" si="1"/>
        <v>0.15358140614758273</v>
      </c>
      <c r="AD20" s="19">
        <f>AB20/$B$9</f>
        <v>5.886497289478676</v>
      </c>
      <c r="AE20" s="13">
        <v>386.55429618104966</v>
      </c>
      <c r="AF20" s="13">
        <v>41103.036331267664</v>
      </c>
      <c r="AG20" s="13">
        <v>9208.9157577199785</v>
      </c>
      <c r="AH20" s="13">
        <v>72811.387188187815</v>
      </c>
      <c r="AI20" s="13">
        <v>87178.928348362228</v>
      </c>
      <c r="AJ20" s="13">
        <v>3015.5555631748662</v>
      </c>
      <c r="AK20" s="13">
        <v>7942.2407161588435</v>
      </c>
      <c r="AL20" s="13">
        <v>2930.4766009098221</v>
      </c>
      <c r="AM20" s="13">
        <v>57.881732159573389</v>
      </c>
      <c r="AN20" s="13">
        <f t="shared" si="8"/>
        <v>224248.4222379408</v>
      </c>
      <c r="AO20" s="14">
        <f t="shared" si="2"/>
        <v>2.8446271988815896E-2</v>
      </c>
      <c r="AP20" s="15">
        <f>AN20/$B$9</f>
        <v>1.0902941127979346</v>
      </c>
    </row>
    <row r="21" spans="1:42" x14ac:dyDescent="0.3">
      <c r="A21" s="21" t="s">
        <v>39</v>
      </c>
      <c r="B21" s="22"/>
      <c r="C21" s="23">
        <f t="shared" si="3"/>
        <v>10.243094539686137</v>
      </c>
      <c r="D21" s="22">
        <v>5001.2114779230124</v>
      </c>
      <c r="E21" s="22">
        <f t="shared" si="4"/>
        <v>2106768.9556390257</v>
      </c>
      <c r="F21" s="24">
        <f t="shared" si="5"/>
        <v>0.26724702065512135</v>
      </c>
      <c r="G21" s="22">
        <v>1062.3965969169456</v>
      </c>
      <c r="H21" s="22">
        <v>100226.57938259543</v>
      </c>
      <c r="I21" s="22">
        <v>17244.136089386167</v>
      </c>
      <c r="J21" s="22">
        <v>128401.18994146089</v>
      </c>
      <c r="K21" s="22">
        <v>150002.4579708486</v>
      </c>
      <c r="L21" s="22">
        <v>8441.3688068603333</v>
      </c>
      <c r="M21" s="22">
        <v>18625.899772229332</v>
      </c>
      <c r="N21" s="22">
        <v>1767.4935886535445</v>
      </c>
      <c r="O21" s="22">
        <v>6944.0052776314269</v>
      </c>
      <c r="P21" s="22">
        <f t="shared" si="6"/>
        <v>431653.13082966575</v>
      </c>
      <c r="Q21" s="25">
        <f t="shared" si="0"/>
        <v>5.4755891889290281E-2</v>
      </c>
      <c r="R21" s="26">
        <f>P21/$B$9</f>
        <v>2.0986942187491344</v>
      </c>
      <c r="S21" s="22">
        <v>3364.1426613795229</v>
      </c>
      <c r="T21" s="22">
        <v>366205.64653570787</v>
      </c>
      <c r="U21" s="22">
        <v>45200.921131536263</v>
      </c>
      <c r="V21" s="22">
        <v>428007.57641548914</v>
      </c>
      <c r="W21" s="22">
        <v>458031.62501936971</v>
      </c>
      <c r="X21" s="22">
        <v>52469.862602731017</v>
      </c>
      <c r="Y21" s="22">
        <v>61021.401608801381</v>
      </c>
      <c r="Z21" s="22">
        <v>12720.294557141649</v>
      </c>
      <c r="AA21" s="22">
        <v>3166.1405189966581</v>
      </c>
      <c r="AB21" s="22">
        <f t="shared" si="7"/>
        <v>1426823.4683897735</v>
      </c>
      <c r="AC21" s="25">
        <f t="shared" si="1"/>
        <v>0.180994845166737</v>
      </c>
      <c r="AD21" s="26">
        <f>AB21/$B$9</f>
        <v>6.9372047841507483</v>
      </c>
      <c r="AE21" s="22">
        <v>574.67221962654344</v>
      </c>
      <c r="AF21" s="22">
        <v>54415.779749493959</v>
      </c>
      <c r="AG21" s="22">
        <v>9804.622314348484</v>
      </c>
      <c r="AH21" s="22">
        <v>77461.846717320819</v>
      </c>
      <c r="AI21" s="22">
        <v>90547.851304552707</v>
      </c>
      <c r="AJ21" s="22">
        <v>4558.1709962668556</v>
      </c>
      <c r="AK21" s="22">
        <v>7986.6017842680494</v>
      </c>
      <c r="AL21" s="22">
        <v>2930.4766009098221</v>
      </c>
      <c r="AM21" s="22">
        <v>587.00695242557481</v>
      </c>
      <c r="AN21" s="22">
        <f t="shared" si="8"/>
        <v>248292.35641958623</v>
      </c>
      <c r="AO21" s="25">
        <f t="shared" si="2"/>
        <v>3.1496283599094031E-2</v>
      </c>
      <c r="AP21" s="27">
        <f>AN21/$B$9</f>
        <v>1.2071955367862532</v>
      </c>
    </row>
    <row r="22" spans="1:42" x14ac:dyDescent="0.3">
      <c r="A22" s="28" t="s">
        <v>40</v>
      </c>
      <c r="B22" s="29"/>
      <c r="C22" s="30">
        <f>E22/$B$9</f>
        <v>38.328189831925989</v>
      </c>
      <c r="D22" s="29">
        <v>15607.719148445574</v>
      </c>
      <c r="E22" s="29">
        <f t="shared" si="4"/>
        <v>7883227.1000610422</v>
      </c>
      <c r="F22" s="31">
        <f t="shared" si="5"/>
        <v>1</v>
      </c>
      <c r="G22" s="29">
        <v>2877.6645712705963</v>
      </c>
      <c r="H22" s="29">
        <v>364943.23949577229</v>
      </c>
      <c r="I22" s="29">
        <v>79362.35033388123</v>
      </c>
      <c r="J22" s="29">
        <v>488542.13760312035</v>
      </c>
      <c r="K22" s="29">
        <v>344492.42727361026</v>
      </c>
      <c r="L22" s="29">
        <v>9630.1948613492968</v>
      </c>
      <c r="M22" s="29">
        <v>27968.477382243313</v>
      </c>
      <c r="N22" s="29">
        <v>5508.8527921542664</v>
      </c>
      <c r="O22" s="29">
        <v>95272.478378086293</v>
      </c>
      <c r="P22" s="29">
        <f t="shared" si="6"/>
        <v>1415720.1581202173</v>
      </c>
      <c r="Q22" s="32">
        <f t="shared" si="0"/>
        <v>0.17958637245262857</v>
      </c>
      <c r="R22" s="33">
        <f>P22/$B$9</f>
        <v>6.883220574591312</v>
      </c>
      <c r="S22" s="29">
        <v>10502.106546571787</v>
      </c>
      <c r="T22" s="29">
        <v>1543321.17265191</v>
      </c>
      <c r="U22" s="29">
        <v>210356.85185865534</v>
      </c>
      <c r="V22" s="29">
        <v>1780918.4102920732</v>
      </c>
      <c r="W22" s="29">
        <v>1359022.630996376</v>
      </c>
      <c r="X22" s="29">
        <v>71377.552453004726</v>
      </c>
      <c r="Y22" s="29">
        <v>90415.595793319852</v>
      </c>
      <c r="Z22" s="29">
        <v>41867.160144994079</v>
      </c>
      <c r="AA22" s="29">
        <v>204618.28861754242</v>
      </c>
      <c r="AB22" s="29">
        <f t="shared" si="7"/>
        <v>5301897.6628078753</v>
      </c>
      <c r="AC22" s="32">
        <f t="shared" si="1"/>
        <v>0.67255422119791797</v>
      </c>
      <c r="AD22" s="33">
        <f>AB22/$B$9</f>
        <v>25.777785862336941</v>
      </c>
      <c r="AE22" s="29">
        <v>2227.948030603191</v>
      </c>
      <c r="AF22" s="29">
        <v>452208.48313317524</v>
      </c>
      <c r="AG22" s="29">
        <v>51305.542162734957</v>
      </c>
      <c r="AH22" s="29">
        <v>380705.9637715047</v>
      </c>
      <c r="AI22" s="29">
        <v>232647.1121873727</v>
      </c>
      <c r="AJ22" s="29">
        <v>12404.355242467305</v>
      </c>
      <c r="AK22" s="29">
        <v>8734.0644476898706</v>
      </c>
      <c r="AL22" s="29">
        <v>6898.7587132976514</v>
      </c>
      <c r="AM22" s="29">
        <v>20704.999474707387</v>
      </c>
      <c r="AN22" s="29">
        <f t="shared" si="8"/>
        <v>1165609.2791329494</v>
      </c>
      <c r="AO22" s="32">
        <f t="shared" si="2"/>
        <v>0.14785940634945349</v>
      </c>
      <c r="AP22" s="34">
        <f>AN22/$B$9</f>
        <v>5.6671833949977364</v>
      </c>
    </row>
    <row r="23" spans="1:42" x14ac:dyDescent="0.3">
      <c r="A23" s="35" t="s">
        <v>41</v>
      </c>
      <c r="B23" s="8">
        <v>246745</v>
      </c>
      <c r="C23" s="9"/>
      <c r="D23" s="8"/>
      <c r="E23" s="8"/>
      <c r="F23" s="36"/>
      <c r="G23" s="8"/>
      <c r="H23" s="8"/>
      <c r="I23" s="8"/>
      <c r="J23" s="8"/>
      <c r="K23" s="8"/>
      <c r="L23" s="8"/>
      <c r="M23" s="8"/>
      <c r="N23" s="8"/>
      <c r="O23" s="8"/>
      <c r="P23" s="8"/>
      <c r="Q23" s="11"/>
      <c r="R23" s="37"/>
      <c r="S23" s="8"/>
      <c r="T23" s="8"/>
      <c r="U23" s="8"/>
      <c r="V23" s="8"/>
      <c r="W23" s="8"/>
      <c r="X23" s="8"/>
      <c r="Y23" s="8"/>
      <c r="Z23" s="8"/>
      <c r="AA23" s="8"/>
      <c r="AB23" s="8"/>
      <c r="AC23" s="11"/>
      <c r="AD23" s="37"/>
      <c r="AE23" s="8"/>
      <c r="AF23" s="8"/>
      <c r="AG23" s="8"/>
      <c r="AH23" s="8"/>
      <c r="AI23" s="8"/>
      <c r="AJ23" s="8"/>
      <c r="AK23" s="8"/>
      <c r="AL23" s="8"/>
      <c r="AM23" s="8"/>
      <c r="AN23" s="13"/>
      <c r="AO23" s="14"/>
      <c r="AP23" s="15"/>
    </row>
    <row r="24" spans="1:42" x14ac:dyDescent="0.3">
      <c r="A24" s="16" t="s">
        <v>32</v>
      </c>
      <c r="B24" s="13"/>
      <c r="C24" s="17"/>
      <c r="D24" s="13"/>
      <c r="E24" s="13"/>
      <c r="F24" s="18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4"/>
      <c r="R24" s="19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4"/>
      <c r="AD24" s="19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  <c r="AP24" s="15"/>
    </row>
    <row r="25" spans="1:42" x14ac:dyDescent="0.3">
      <c r="A25" s="20" t="s">
        <v>33</v>
      </c>
      <c r="B25" s="13"/>
      <c r="C25" s="17">
        <f>E25/$B$23</f>
        <v>23.451394596291507</v>
      </c>
      <c r="D25" s="13">
        <v>14764.753018638192</v>
      </c>
      <c r="E25" s="13">
        <f t="shared" si="4"/>
        <v>5786514.3596619479</v>
      </c>
      <c r="F25" s="18">
        <f>E25/$E$36</f>
        <v>0.37942159134358205</v>
      </c>
      <c r="G25" s="13">
        <v>3508.908034383418</v>
      </c>
      <c r="H25" s="13">
        <v>495915.16884619149</v>
      </c>
      <c r="I25" s="13">
        <v>85599.043168886565</v>
      </c>
      <c r="J25" s="13">
        <v>448873.77647822525</v>
      </c>
      <c r="K25" s="13">
        <v>135655.02673600419</v>
      </c>
      <c r="L25" s="13">
        <v>5787.2618179099854</v>
      </c>
      <c r="M25" s="13">
        <v>2015.3574973846376</v>
      </c>
      <c r="N25" s="13">
        <v>1626.5698032815351</v>
      </c>
      <c r="O25" s="13">
        <v>273491.81257103843</v>
      </c>
      <c r="P25" s="13">
        <f t="shared" si="6"/>
        <v>1448964.0169189221</v>
      </c>
      <c r="Q25" s="14">
        <f t="shared" ref="Q25:Q36" si="9">P25/$E$36</f>
        <v>9.500853172186445E-2</v>
      </c>
      <c r="R25" s="19">
        <f>P25/$B$23</f>
        <v>5.8723135906256339</v>
      </c>
      <c r="S25" s="13">
        <v>8777.5227045499123</v>
      </c>
      <c r="T25" s="13">
        <v>1469908.5163909476</v>
      </c>
      <c r="U25" s="13">
        <v>200270.00878947935</v>
      </c>
      <c r="V25" s="13">
        <v>955582.55947253655</v>
      </c>
      <c r="W25" s="13">
        <v>273515.22413081519</v>
      </c>
      <c r="X25" s="13">
        <v>16030.575337611926</v>
      </c>
      <c r="Y25" s="13">
        <v>2448.2078107123143</v>
      </c>
      <c r="Z25" s="13">
        <v>5111.1989209807398</v>
      </c>
      <c r="AA25" s="13">
        <v>475170.45519839594</v>
      </c>
      <c r="AB25" s="13">
        <f t="shared" si="7"/>
        <v>3398036.7460514801</v>
      </c>
      <c r="AC25" s="14">
        <f t="shared" ref="AC25:AC36" si="10">AB25/$E$36</f>
        <v>0.22280917828848887</v>
      </c>
      <c r="AD25" s="19">
        <f>AB25/$B$23</f>
        <v>13.771451279869826</v>
      </c>
      <c r="AE25" s="13">
        <v>2478.3222797048616</v>
      </c>
      <c r="AF25" s="13">
        <v>448957.3117381584</v>
      </c>
      <c r="AG25" s="13">
        <v>63631.832460973499</v>
      </c>
      <c r="AH25" s="13">
        <v>256114.28122611856</v>
      </c>
      <c r="AI25" s="13">
        <v>70324.246722199794</v>
      </c>
      <c r="AJ25" s="13">
        <v>2164.0644786592525</v>
      </c>
      <c r="AK25" s="13">
        <v>213.59633601437261</v>
      </c>
      <c r="AL25" s="13">
        <v>1400.5592827364596</v>
      </c>
      <c r="AM25" s="13">
        <v>96707.704446685559</v>
      </c>
      <c r="AN25" s="13">
        <f t="shared" si="8"/>
        <v>939513.59669154603</v>
      </c>
      <c r="AO25" s="14">
        <f t="shared" ref="AO25:AO36" si="11">AN25/$E$36</f>
        <v>6.1603881333228742E-2</v>
      </c>
      <c r="AP25" s="15">
        <f>AN25/$B$23</f>
        <v>3.8076297257960485</v>
      </c>
    </row>
    <row r="26" spans="1:42" x14ac:dyDescent="0.3">
      <c r="A26" s="20" t="s">
        <v>34</v>
      </c>
      <c r="B26" s="13"/>
      <c r="C26" s="17">
        <f t="shared" ref="C26:C36" si="12">E26/$B$23</f>
        <v>8.1989276395735526</v>
      </c>
      <c r="D26" s="13">
        <v>3234.706205336031</v>
      </c>
      <c r="E26" s="13">
        <f t="shared" si="4"/>
        <v>2023044.4004265764</v>
      </c>
      <c r="F26" s="18">
        <f t="shared" ref="F26:F36" si="13">E26/$E$36</f>
        <v>0.13265096706913165</v>
      </c>
      <c r="G26" s="13">
        <v>407.80071599823339</v>
      </c>
      <c r="H26" s="13">
        <v>63125.986645886209</v>
      </c>
      <c r="I26" s="13">
        <v>19234.10767895652</v>
      </c>
      <c r="J26" s="13">
        <v>87364.770540104189</v>
      </c>
      <c r="K26" s="13">
        <v>57785.069258560943</v>
      </c>
      <c r="L26" s="13">
        <v>1598.7303617122855</v>
      </c>
      <c r="M26" s="13">
        <v>184.92256877948003</v>
      </c>
      <c r="N26" s="13">
        <v>19179.225010720624</v>
      </c>
      <c r="O26" s="13">
        <v>3427.7014558887604</v>
      </c>
      <c r="P26" s="13">
        <f t="shared" si="6"/>
        <v>251900.51352060901</v>
      </c>
      <c r="Q26" s="14">
        <f t="shared" si="9"/>
        <v>1.6517109914480299E-2</v>
      </c>
      <c r="R26" s="19">
        <f>P26/$B$23</f>
        <v>1.0208940952019656</v>
      </c>
      <c r="S26" s="13">
        <v>1855.8433313628009</v>
      </c>
      <c r="T26" s="13">
        <v>184718.29868086698</v>
      </c>
      <c r="U26" s="13">
        <v>119925.52476729783</v>
      </c>
      <c r="V26" s="13">
        <v>466737.02036671492</v>
      </c>
      <c r="W26" s="13">
        <v>377566.57130583405</v>
      </c>
      <c r="X26" s="13">
        <v>685.58035959254562</v>
      </c>
      <c r="Y26" s="13">
        <v>2196.8651321200714</v>
      </c>
      <c r="Z26" s="13">
        <v>35019.237147160384</v>
      </c>
      <c r="AA26" s="13">
        <v>6007.5914384894795</v>
      </c>
      <c r="AB26" s="13">
        <f t="shared" si="7"/>
        <v>1192856.689198076</v>
      </c>
      <c r="AC26" s="14">
        <f t="shared" si="10"/>
        <v>7.8215581113119645E-2</v>
      </c>
      <c r="AD26" s="19">
        <f>AB26/$B$23</f>
        <v>4.8343702575455474</v>
      </c>
      <c r="AE26" s="13">
        <v>971.06215797499681</v>
      </c>
      <c r="AF26" s="13">
        <v>94595.815314952502</v>
      </c>
      <c r="AG26" s="13">
        <v>78732.784475125896</v>
      </c>
      <c r="AH26" s="13">
        <v>239808.27639097534</v>
      </c>
      <c r="AI26" s="13">
        <v>151235.67578469781</v>
      </c>
      <c r="AJ26" s="13">
        <v>391.46314288563917</v>
      </c>
      <c r="AK26" s="13">
        <v>454.60878563113107</v>
      </c>
      <c r="AL26" s="13">
        <v>12424.44313587014</v>
      </c>
      <c r="AM26" s="13">
        <v>644.13067775309321</v>
      </c>
      <c r="AN26" s="13">
        <f t="shared" si="8"/>
        <v>578287.19770789158</v>
      </c>
      <c r="AO26" s="14">
        <f t="shared" si="11"/>
        <v>3.7918276041531716E-2</v>
      </c>
      <c r="AP26" s="15">
        <f>AN26/$B$23</f>
        <v>2.3436632868260414</v>
      </c>
    </row>
    <row r="27" spans="1:42" x14ac:dyDescent="0.3">
      <c r="A27" s="21" t="s">
        <v>35</v>
      </c>
      <c r="B27" s="22"/>
      <c r="C27" s="23">
        <f t="shared" si="12"/>
        <v>31.650322235865062</v>
      </c>
      <c r="D27" s="22">
        <v>17999.459223974223</v>
      </c>
      <c r="E27" s="22">
        <f t="shared" si="4"/>
        <v>7809558.7600885248</v>
      </c>
      <c r="F27" s="24">
        <f t="shared" si="13"/>
        <v>0.51207255841271371</v>
      </c>
      <c r="G27" s="22">
        <v>3916.7087503816515</v>
      </c>
      <c r="H27" s="22">
        <v>559041.1554920777</v>
      </c>
      <c r="I27" s="22">
        <v>104833.15084784309</v>
      </c>
      <c r="J27" s="22">
        <v>536238.54701832938</v>
      </c>
      <c r="K27" s="22">
        <v>193440.09599456514</v>
      </c>
      <c r="L27" s="22">
        <v>7385.9921796222707</v>
      </c>
      <c r="M27" s="22">
        <v>2200.2800661641177</v>
      </c>
      <c r="N27" s="22">
        <v>20805.794814002158</v>
      </c>
      <c r="O27" s="22">
        <v>276919.51402692718</v>
      </c>
      <c r="P27" s="22">
        <f t="shared" si="6"/>
        <v>1700864.530439531</v>
      </c>
      <c r="Q27" s="25">
        <f t="shared" si="9"/>
        <v>0.11152564163634475</v>
      </c>
      <c r="R27" s="26">
        <f>P27/$B$23</f>
        <v>6.8932076858275995</v>
      </c>
      <c r="S27" s="22">
        <v>10633.366035912713</v>
      </c>
      <c r="T27" s="22">
        <v>1654626.8150718147</v>
      </c>
      <c r="U27" s="22">
        <v>320195.53355677717</v>
      </c>
      <c r="V27" s="22">
        <v>1422319.5798392515</v>
      </c>
      <c r="W27" s="22">
        <v>651081.79543664923</v>
      </c>
      <c r="X27" s="22">
        <v>16716.155697204471</v>
      </c>
      <c r="Y27" s="22">
        <v>4645.0729428323857</v>
      </c>
      <c r="Z27" s="22">
        <v>40130.43606814112</v>
      </c>
      <c r="AA27" s="22">
        <v>481178.04663688544</v>
      </c>
      <c r="AB27" s="22">
        <f t="shared" si="7"/>
        <v>4590893.4352495559</v>
      </c>
      <c r="AC27" s="25">
        <f t="shared" si="10"/>
        <v>0.3010247594016085</v>
      </c>
      <c r="AD27" s="26">
        <f>AB27/$B$23</f>
        <v>18.605821537415373</v>
      </c>
      <c r="AE27" s="22">
        <v>3449.3844376798584</v>
      </c>
      <c r="AF27" s="22">
        <v>543553.12705311086</v>
      </c>
      <c r="AG27" s="22">
        <v>142364.6169360994</v>
      </c>
      <c r="AH27" s="22">
        <v>495922.5576170939</v>
      </c>
      <c r="AI27" s="22">
        <v>221559.92250689759</v>
      </c>
      <c r="AJ27" s="22">
        <v>2555.5276215448916</v>
      </c>
      <c r="AK27" s="22">
        <v>668.20512164550371</v>
      </c>
      <c r="AL27" s="22">
        <v>13825.0024186066</v>
      </c>
      <c r="AM27" s="22">
        <v>97351.835124438658</v>
      </c>
      <c r="AN27" s="22">
        <f t="shared" si="8"/>
        <v>1517800.7943994373</v>
      </c>
      <c r="AO27" s="25">
        <f t="shared" si="11"/>
        <v>9.9522157374760431E-2</v>
      </c>
      <c r="AP27" s="27">
        <f>AN27/$B$23</f>
        <v>6.1512930126220891</v>
      </c>
    </row>
    <row r="28" spans="1:42" x14ac:dyDescent="0.3">
      <c r="A28" s="16" t="s">
        <v>36</v>
      </c>
      <c r="B28" s="13"/>
      <c r="C28" s="17"/>
      <c r="D28" s="13"/>
      <c r="E28" s="13"/>
      <c r="F28" s="18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4"/>
      <c r="R28" s="19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4"/>
      <c r="AD28" s="19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  <c r="AP28" s="15"/>
    </row>
    <row r="29" spans="1:42" x14ac:dyDescent="0.3">
      <c r="A29" s="20" t="s">
        <v>33</v>
      </c>
      <c r="B29" s="13"/>
      <c r="C29" s="17">
        <f t="shared" si="12"/>
        <v>10.421137345735312</v>
      </c>
      <c r="D29" s="13">
        <v>8192.6587906507448</v>
      </c>
      <c r="E29" s="13">
        <f t="shared" si="4"/>
        <v>2571363.5343734594</v>
      </c>
      <c r="F29" s="18">
        <f t="shared" si="13"/>
        <v>0.16860423797372767</v>
      </c>
      <c r="G29" s="13">
        <v>1350.2289094923749</v>
      </c>
      <c r="H29" s="13">
        <v>63240.032310874027</v>
      </c>
      <c r="I29" s="13">
        <v>15173.801502077553</v>
      </c>
      <c r="J29" s="13">
        <v>127428.94678444868</v>
      </c>
      <c r="K29" s="13">
        <v>158185.02080970354</v>
      </c>
      <c r="L29" s="13">
        <v>0.72776029584491964</v>
      </c>
      <c r="M29" s="13">
        <v>1790.7377922406047</v>
      </c>
      <c r="N29" s="13">
        <v>594.39611706009407</v>
      </c>
      <c r="O29" s="13">
        <v>36296.993972574419</v>
      </c>
      <c r="P29" s="13">
        <f t="shared" si="6"/>
        <v>402710.65704927477</v>
      </c>
      <c r="Q29" s="14">
        <f t="shared" si="9"/>
        <v>2.640572698027174E-2</v>
      </c>
      <c r="R29" s="19">
        <f>P29/$B$23</f>
        <v>1.632092472184947</v>
      </c>
      <c r="S29" s="13">
        <v>5595.8796842788724</v>
      </c>
      <c r="T29" s="13">
        <v>401665.34197624051</v>
      </c>
      <c r="U29" s="13">
        <v>76580.155842334148</v>
      </c>
      <c r="V29" s="13">
        <v>564561.85124099057</v>
      </c>
      <c r="W29" s="13">
        <v>545087.67076911335</v>
      </c>
      <c r="X29" s="13">
        <v>14.771330543322156</v>
      </c>
      <c r="Y29" s="13">
        <v>3484.2881941685373</v>
      </c>
      <c r="Z29" s="13">
        <v>1360.7551096519319</v>
      </c>
      <c r="AA29" s="13">
        <v>161227.59241719946</v>
      </c>
      <c r="AB29" s="13">
        <f t="shared" si="7"/>
        <v>1753982.4268802418</v>
      </c>
      <c r="AC29" s="14">
        <f t="shared" si="10"/>
        <v>0.11500858068110943</v>
      </c>
      <c r="AD29" s="19">
        <f>AB29/$B$23</f>
        <v>7.1084821450495124</v>
      </c>
      <c r="AE29" s="13">
        <v>1246.550196879497</v>
      </c>
      <c r="AF29" s="13">
        <v>144842.95049710243</v>
      </c>
      <c r="AG29" s="13">
        <v>25195.758451233902</v>
      </c>
      <c r="AH29" s="13">
        <v>149955.7598347633</v>
      </c>
      <c r="AI29" s="13">
        <v>68174.364893326696</v>
      </c>
      <c r="AJ29" s="13">
        <v>39.437283226519099</v>
      </c>
      <c r="AK29" s="13">
        <v>59.786720888223897</v>
      </c>
      <c r="AL29" s="13">
        <v>308.82035007213995</v>
      </c>
      <c r="AM29" s="13">
        <v>26093.57241332953</v>
      </c>
      <c r="AN29" s="13">
        <f t="shared" si="8"/>
        <v>414670.4504439428</v>
      </c>
      <c r="AO29" s="14">
        <f t="shared" si="11"/>
        <v>2.7189930312346511E-2</v>
      </c>
      <c r="AP29" s="15">
        <f>AN29/$B$23</f>
        <v>1.6805627285008522</v>
      </c>
    </row>
    <row r="30" spans="1:42" x14ac:dyDescent="0.3">
      <c r="A30" s="20" t="s">
        <v>34</v>
      </c>
      <c r="B30" s="13"/>
      <c r="C30" s="17">
        <f t="shared" si="12"/>
        <v>12.034675503737338</v>
      </c>
      <c r="D30" s="13">
        <v>4353.4684027789726</v>
      </c>
      <c r="E30" s="13">
        <f t="shared" si="4"/>
        <v>2969496.0071696695</v>
      </c>
      <c r="F30" s="18">
        <f t="shared" si="13"/>
        <v>0.19470977353533275</v>
      </c>
      <c r="G30" s="13">
        <v>309.66574655825747</v>
      </c>
      <c r="H30" s="13">
        <v>17746.736648464906</v>
      </c>
      <c r="I30" s="13">
        <v>7474.0113800070649</v>
      </c>
      <c r="J30" s="13">
        <v>98420.131675169498</v>
      </c>
      <c r="K30" s="13">
        <v>88200.894936319804</v>
      </c>
      <c r="L30" s="13">
        <v>155.6692388758695</v>
      </c>
      <c r="M30" s="13">
        <v>1201.5947894542282</v>
      </c>
      <c r="N30" s="13">
        <v>1229.0011236507362</v>
      </c>
      <c r="O30" s="13">
        <v>21.473687280393289</v>
      </c>
      <c r="P30" s="13">
        <f t="shared" si="6"/>
        <v>214449.51347922249</v>
      </c>
      <c r="Q30" s="14">
        <f t="shared" si="9"/>
        <v>1.4061448846365093E-2</v>
      </c>
      <c r="R30" s="19">
        <f>P30/$B$23</f>
        <v>0.8691139171177632</v>
      </c>
      <c r="S30" s="13">
        <v>2747.6653682436845</v>
      </c>
      <c r="T30" s="13">
        <v>139628.72350202882</v>
      </c>
      <c r="U30" s="13">
        <v>70017.14873146842</v>
      </c>
      <c r="V30" s="13">
        <v>740627.70282893768</v>
      </c>
      <c r="W30" s="13">
        <v>902465.85853494448</v>
      </c>
      <c r="X30" s="13">
        <v>106.17831972398872</v>
      </c>
      <c r="Y30" s="13">
        <v>3810.1879671265774</v>
      </c>
      <c r="Z30" s="13">
        <v>14123.812766762454</v>
      </c>
      <c r="AA30" s="13">
        <v>939.61834995614049</v>
      </c>
      <c r="AB30" s="13">
        <f t="shared" si="7"/>
        <v>1871719.2310009485</v>
      </c>
      <c r="AC30" s="14">
        <f t="shared" si="10"/>
        <v>0.12272857976909163</v>
      </c>
      <c r="AD30" s="19">
        <f>AB30/$B$23</f>
        <v>7.5856419826174735</v>
      </c>
      <c r="AE30" s="13">
        <v>1296.1372879770308</v>
      </c>
      <c r="AF30" s="13">
        <v>90134.508941825989</v>
      </c>
      <c r="AG30" s="13">
        <v>58756.093038567647</v>
      </c>
      <c r="AH30" s="13">
        <v>403623.6924153039</v>
      </c>
      <c r="AI30" s="13">
        <v>323920.40120226576</v>
      </c>
      <c r="AJ30" s="13">
        <v>0</v>
      </c>
      <c r="AK30" s="13">
        <v>516.5581615581948</v>
      </c>
      <c r="AL30" s="13">
        <v>5570.5521652352681</v>
      </c>
      <c r="AM30" s="13">
        <v>805.4567647416219</v>
      </c>
      <c r="AN30" s="13">
        <f t="shared" si="8"/>
        <v>883327.26268949837</v>
      </c>
      <c r="AO30" s="14">
        <f t="shared" si="11"/>
        <v>5.7919744919876025E-2</v>
      </c>
      <c r="AP30" s="15">
        <f>AN30/$B$23</f>
        <v>3.5799196040021006</v>
      </c>
    </row>
    <row r="31" spans="1:42" x14ac:dyDescent="0.3">
      <c r="A31" s="21" t="s">
        <v>37</v>
      </c>
      <c r="B31" s="22"/>
      <c r="C31" s="23">
        <f t="shared" si="12"/>
        <v>22.45581284947265</v>
      </c>
      <c r="D31" s="22">
        <v>12546.127193429718</v>
      </c>
      <c r="E31" s="22">
        <f t="shared" si="4"/>
        <v>5540859.5415431289</v>
      </c>
      <c r="F31" s="24">
        <f t="shared" si="13"/>
        <v>0.36331401150906045</v>
      </c>
      <c r="G31" s="22">
        <v>1659.8946560506324</v>
      </c>
      <c r="H31" s="22">
        <v>80986.768959338937</v>
      </c>
      <c r="I31" s="22">
        <v>22647.812882084618</v>
      </c>
      <c r="J31" s="22">
        <v>225849.07845961818</v>
      </c>
      <c r="K31" s="22">
        <v>246385.91574602335</v>
      </c>
      <c r="L31" s="22">
        <v>156.39699917171441</v>
      </c>
      <c r="M31" s="22">
        <v>2992.3325816948327</v>
      </c>
      <c r="N31" s="22">
        <v>1823.3972407108304</v>
      </c>
      <c r="O31" s="22">
        <v>36318.46765985481</v>
      </c>
      <c r="P31" s="22">
        <f t="shared" si="6"/>
        <v>617160.1705284972</v>
      </c>
      <c r="Q31" s="25">
        <f t="shared" si="9"/>
        <v>4.0467175826636829E-2</v>
      </c>
      <c r="R31" s="26">
        <f>P31/$B$23</f>
        <v>2.5012063893027099</v>
      </c>
      <c r="S31" s="22">
        <v>8343.5450525225569</v>
      </c>
      <c r="T31" s="22">
        <v>541294.06547826936</v>
      </c>
      <c r="U31" s="22">
        <v>146597.30457380257</v>
      </c>
      <c r="V31" s="22">
        <v>1305189.5540699284</v>
      </c>
      <c r="W31" s="22">
        <v>1447553.5293040578</v>
      </c>
      <c r="X31" s="22">
        <v>120.94965026731087</v>
      </c>
      <c r="Y31" s="22">
        <v>7294.4761612951152</v>
      </c>
      <c r="Z31" s="22">
        <v>15484.567876414385</v>
      </c>
      <c r="AA31" s="22">
        <v>162167.2107671556</v>
      </c>
      <c r="AB31" s="22">
        <f t="shared" si="7"/>
        <v>3625701.6578811905</v>
      </c>
      <c r="AC31" s="25">
        <f t="shared" si="10"/>
        <v>0.23773716045020107</v>
      </c>
      <c r="AD31" s="26">
        <f>AB31/$B$23</f>
        <v>14.694124127666987</v>
      </c>
      <c r="AE31" s="22">
        <v>2542.6874848565276</v>
      </c>
      <c r="AF31" s="22">
        <v>234977.4594389284</v>
      </c>
      <c r="AG31" s="22">
        <v>83951.851489801542</v>
      </c>
      <c r="AH31" s="22">
        <v>553579.45225006714</v>
      </c>
      <c r="AI31" s="22">
        <v>392094.76609559247</v>
      </c>
      <c r="AJ31" s="22">
        <v>39.437283226519099</v>
      </c>
      <c r="AK31" s="22">
        <v>576.34488244641875</v>
      </c>
      <c r="AL31" s="22">
        <v>5879.3725153074083</v>
      </c>
      <c r="AM31" s="22">
        <v>26899.029178071152</v>
      </c>
      <c r="AN31" s="22">
        <f t="shared" si="8"/>
        <v>1297997.7131334411</v>
      </c>
      <c r="AO31" s="25">
        <f t="shared" si="11"/>
        <v>8.5109675232222529E-2</v>
      </c>
      <c r="AP31" s="27">
        <f>AN31/$B$23</f>
        <v>5.2604823325029528</v>
      </c>
    </row>
    <row r="32" spans="1:42" x14ac:dyDescent="0.3">
      <c r="A32" s="16" t="s">
        <v>38</v>
      </c>
      <c r="B32" s="13"/>
      <c r="C32" s="17"/>
      <c r="D32" s="13"/>
      <c r="E32" s="13"/>
      <c r="F32" s="18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4"/>
      <c r="R32" s="19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4"/>
      <c r="AD32" s="19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  <c r="AP32" s="15"/>
    </row>
    <row r="33" spans="1:42" x14ac:dyDescent="0.3">
      <c r="A33" s="20" t="s">
        <v>33</v>
      </c>
      <c r="B33" s="13"/>
      <c r="C33" s="17">
        <f t="shared" si="12"/>
        <v>2.8178336327788478</v>
      </c>
      <c r="D33" s="13">
        <v>1860.8438182713896</v>
      </c>
      <c r="E33" s="13">
        <f t="shared" si="4"/>
        <v>695286.35972001683</v>
      </c>
      <c r="F33" s="18">
        <f t="shared" si="13"/>
        <v>4.5589907956240995E-2</v>
      </c>
      <c r="G33" s="13">
        <v>661.15058485078009</v>
      </c>
      <c r="H33" s="13">
        <v>250058.05485248601</v>
      </c>
      <c r="I33" s="13">
        <v>24721.03566002096</v>
      </c>
      <c r="J33" s="13">
        <v>18485.846195385118</v>
      </c>
      <c r="K33" s="13">
        <v>13241.099003389705</v>
      </c>
      <c r="L33" s="13">
        <v>11351.536316220476</v>
      </c>
      <c r="M33" s="13">
        <v>1242.9647138930038</v>
      </c>
      <c r="N33" s="13">
        <v>4.6394503968819265</v>
      </c>
      <c r="O33" s="13">
        <v>12352.274892282994</v>
      </c>
      <c r="P33" s="13">
        <f t="shared" si="6"/>
        <v>331457.45108407515</v>
      </c>
      <c r="Q33" s="14">
        <f t="shared" si="9"/>
        <v>2.1733656176454109E-2</v>
      </c>
      <c r="R33" s="19">
        <f>P33/$B$23</f>
        <v>1.3433198285034151</v>
      </c>
      <c r="S33" s="13">
        <v>1095.2398237117293</v>
      </c>
      <c r="T33" s="13">
        <v>216069.77952121719</v>
      </c>
      <c r="U33" s="13">
        <v>17756.755895694023</v>
      </c>
      <c r="V33" s="13">
        <v>10834.806935804389</v>
      </c>
      <c r="W33" s="13">
        <v>33094.525909743126</v>
      </c>
      <c r="X33" s="13">
        <v>39629.140020520776</v>
      </c>
      <c r="Y33" s="13">
        <v>479.02405637228918</v>
      </c>
      <c r="Z33" s="13">
        <v>19.143624744691223</v>
      </c>
      <c r="AA33" s="13">
        <v>22471.807620258151</v>
      </c>
      <c r="AB33" s="13">
        <f t="shared" si="7"/>
        <v>340354.98358435457</v>
      </c>
      <c r="AC33" s="14">
        <f t="shared" si="10"/>
        <v>2.231706714382696E-2</v>
      </c>
      <c r="AD33" s="19">
        <f>AB33/$B$23</f>
        <v>1.3793794548394276</v>
      </c>
      <c r="AE33" s="13">
        <v>104.4534097088802</v>
      </c>
      <c r="AF33" s="13">
        <v>14743.348999566344</v>
      </c>
      <c r="AG33" s="13">
        <v>213.22593672554115</v>
      </c>
      <c r="AH33" s="13">
        <v>1346.1544642375486</v>
      </c>
      <c r="AI33" s="13">
        <v>3431.3355854175288</v>
      </c>
      <c r="AJ33" s="13">
        <v>3399.1392985607517</v>
      </c>
      <c r="AK33" s="13">
        <v>137.13387232117637</v>
      </c>
      <c r="AL33" s="13">
        <v>2.6792411793478492</v>
      </c>
      <c r="AM33" s="13">
        <v>200.90765357897632</v>
      </c>
      <c r="AN33" s="13">
        <f t="shared" si="8"/>
        <v>23473.925051587215</v>
      </c>
      <c r="AO33" s="14">
        <f t="shared" si="11"/>
        <v>1.5391846359599326E-3</v>
      </c>
      <c r="AP33" s="15">
        <f>AN33/$B$23</f>
        <v>9.5134349436005655E-2</v>
      </c>
    </row>
    <row r="34" spans="1:42" x14ac:dyDescent="0.3">
      <c r="A34" s="20" t="s">
        <v>34</v>
      </c>
      <c r="B34" s="13"/>
      <c r="C34" s="17">
        <f t="shared" si="12"/>
        <v>4.884307698750014</v>
      </c>
      <c r="D34" s="13">
        <v>2291.5271671269629</v>
      </c>
      <c r="E34" s="13">
        <f t="shared" si="4"/>
        <v>1205178.5031280722</v>
      </c>
      <c r="F34" s="18">
        <f t="shared" si="13"/>
        <v>7.9023522121984921E-2</v>
      </c>
      <c r="G34" s="13">
        <v>435.14670549139345</v>
      </c>
      <c r="H34" s="13">
        <v>29891.385254569817</v>
      </c>
      <c r="I34" s="13">
        <v>17085.467478418832</v>
      </c>
      <c r="J34" s="13">
        <v>70565.591884728958</v>
      </c>
      <c r="K34" s="13">
        <v>98074.947118435623</v>
      </c>
      <c r="L34" s="13">
        <v>3447.0364350216496</v>
      </c>
      <c r="M34" s="13">
        <v>32191.898743354221</v>
      </c>
      <c r="N34" s="13">
        <v>1835.2324923605879</v>
      </c>
      <c r="O34" s="13">
        <v>5.2292346549532081</v>
      </c>
      <c r="P34" s="13">
        <f t="shared" si="6"/>
        <v>253096.78864154461</v>
      </c>
      <c r="Q34" s="14">
        <f t="shared" si="9"/>
        <v>1.6595549642070752E-2</v>
      </c>
      <c r="R34" s="19">
        <f>P34/$B$23</f>
        <v>1.02574231956694</v>
      </c>
      <c r="S34" s="13">
        <v>1730.6266282439815</v>
      </c>
      <c r="T34" s="13">
        <v>215637.04352200151</v>
      </c>
      <c r="U34" s="13">
        <v>38019.281241685858</v>
      </c>
      <c r="V34" s="13">
        <v>254421.27195313302</v>
      </c>
      <c r="W34" s="13">
        <v>246237.85891446544</v>
      </c>
      <c r="X34" s="13">
        <v>20542.507015660398</v>
      </c>
      <c r="Y34" s="13">
        <v>105080.37587523478</v>
      </c>
      <c r="Z34" s="13">
        <v>14404.745885679151</v>
      </c>
      <c r="AA34" s="13">
        <v>896.57364905842098</v>
      </c>
      <c r="AB34" s="13">
        <f t="shared" si="7"/>
        <v>895239.65805691853</v>
      </c>
      <c r="AC34" s="14">
        <f t="shared" si="10"/>
        <v>5.8700840364575575E-2</v>
      </c>
      <c r="AD34" s="19">
        <f>AB34/$B$23</f>
        <v>3.6281977671560459</v>
      </c>
      <c r="AE34" s="13">
        <v>125.7538333915882</v>
      </c>
      <c r="AF34" s="13">
        <v>19979.681188617615</v>
      </c>
      <c r="AG34" s="13">
        <v>869.69377242184089</v>
      </c>
      <c r="AH34" s="13">
        <v>11535.326473420573</v>
      </c>
      <c r="AI34" s="13">
        <v>17507.361298578868</v>
      </c>
      <c r="AJ34" s="13">
        <v>1055.9254799024066</v>
      </c>
      <c r="AK34" s="13">
        <v>5056.9360452015735</v>
      </c>
      <c r="AL34" s="13">
        <v>565.45430191424998</v>
      </c>
      <c r="AM34" s="13">
        <v>271.67786955217582</v>
      </c>
      <c r="AN34" s="13">
        <f t="shared" si="8"/>
        <v>56842.056429609307</v>
      </c>
      <c r="AO34" s="14">
        <f t="shared" si="11"/>
        <v>3.7271321153386056E-3</v>
      </c>
      <c r="AP34" s="15">
        <f>AN34/$B$23</f>
        <v>0.23036761202702916</v>
      </c>
    </row>
    <row r="35" spans="1:42" x14ac:dyDescent="0.3">
      <c r="A35" s="21" t="s">
        <v>39</v>
      </c>
      <c r="B35" s="22"/>
      <c r="C35" s="23">
        <f t="shared" si="12"/>
        <v>7.7021413315288649</v>
      </c>
      <c r="D35" s="22">
        <v>4152.3709853983528</v>
      </c>
      <c r="E35" s="22">
        <f t="shared" si="4"/>
        <v>1900464.8628480898</v>
      </c>
      <c r="F35" s="24">
        <f t="shared" si="13"/>
        <v>0.12461343007822596</v>
      </c>
      <c r="G35" s="22">
        <v>1096.2972903421735</v>
      </c>
      <c r="H35" s="22">
        <v>279949.44010705582</v>
      </c>
      <c r="I35" s="22">
        <v>41806.503138439788</v>
      </c>
      <c r="J35" s="22">
        <v>89051.43808011408</v>
      </c>
      <c r="K35" s="22">
        <v>111316.04612182533</v>
      </c>
      <c r="L35" s="22">
        <v>14798.572751242125</v>
      </c>
      <c r="M35" s="22">
        <v>33434.863457247222</v>
      </c>
      <c r="N35" s="22">
        <v>1839.8719427574699</v>
      </c>
      <c r="O35" s="22">
        <v>12357.504126937947</v>
      </c>
      <c r="P35" s="22">
        <f t="shared" si="6"/>
        <v>584554.2397256199</v>
      </c>
      <c r="Q35" s="25">
        <f t="shared" si="9"/>
        <v>3.8329205818524871E-2</v>
      </c>
      <c r="R35" s="26">
        <f>P35/$B$23</f>
        <v>2.3690621480703555</v>
      </c>
      <c r="S35" s="22">
        <v>2825.8664519557105</v>
      </c>
      <c r="T35" s="22">
        <v>431706.8230432187</v>
      </c>
      <c r="U35" s="22">
        <v>55776.037137379884</v>
      </c>
      <c r="V35" s="22">
        <v>265256.07888893742</v>
      </c>
      <c r="W35" s="22">
        <v>279332.38482420857</v>
      </c>
      <c r="X35" s="22">
        <v>60171.647036181173</v>
      </c>
      <c r="Y35" s="22">
        <v>105559.39993160707</v>
      </c>
      <c r="Z35" s="22">
        <v>14423.889510423842</v>
      </c>
      <c r="AA35" s="22">
        <v>23368.381269316571</v>
      </c>
      <c r="AB35" s="22">
        <f t="shared" si="7"/>
        <v>1235594.6416412734</v>
      </c>
      <c r="AC35" s="25">
        <f t="shared" si="10"/>
        <v>8.1017907508402556E-2</v>
      </c>
      <c r="AD35" s="26">
        <f>AB35/$B$23</f>
        <v>5.0075772219954748</v>
      </c>
      <c r="AE35" s="22">
        <v>230.20724310046842</v>
      </c>
      <c r="AF35" s="22">
        <v>34723.030188183955</v>
      </c>
      <c r="AG35" s="22">
        <v>1082.919709147382</v>
      </c>
      <c r="AH35" s="22">
        <v>12881.480937658122</v>
      </c>
      <c r="AI35" s="22">
        <v>20938.696883996396</v>
      </c>
      <c r="AJ35" s="22">
        <v>4455.0647784631583</v>
      </c>
      <c r="AK35" s="22">
        <v>5194.0699175227501</v>
      </c>
      <c r="AL35" s="22">
        <v>568.13354309359784</v>
      </c>
      <c r="AM35" s="22">
        <v>472.58552313115217</v>
      </c>
      <c r="AN35" s="22">
        <f t="shared" si="8"/>
        <v>80315.981481196519</v>
      </c>
      <c r="AO35" s="25">
        <f t="shared" si="11"/>
        <v>5.2663167512985382E-3</v>
      </c>
      <c r="AP35" s="27">
        <f>AN35/$B$23</f>
        <v>0.32550196146303478</v>
      </c>
    </row>
    <row r="36" spans="1:42" x14ac:dyDescent="0.3">
      <c r="A36" s="38" t="s">
        <v>42</v>
      </c>
      <c r="B36" s="29"/>
      <c r="C36" s="30">
        <f t="shared" si="12"/>
        <v>61.808276416866569</v>
      </c>
      <c r="D36" s="29">
        <v>34697.957402802298</v>
      </c>
      <c r="E36" s="29">
        <f t="shared" si="4"/>
        <v>15250883.164479742</v>
      </c>
      <c r="F36" s="31">
        <f t="shared" si="13"/>
        <v>1</v>
      </c>
      <c r="G36" s="29">
        <v>6672.9006967744581</v>
      </c>
      <c r="H36" s="29">
        <v>919977.36455847253</v>
      </c>
      <c r="I36" s="29">
        <v>169287.46686836751</v>
      </c>
      <c r="J36" s="29">
        <v>851139.06355806161</v>
      </c>
      <c r="K36" s="29">
        <v>551142.05786241381</v>
      </c>
      <c r="L36" s="29">
        <v>22340.961930036108</v>
      </c>
      <c r="M36" s="29">
        <v>38627.476105106172</v>
      </c>
      <c r="N36" s="29">
        <v>24469.063997470454</v>
      </c>
      <c r="O36" s="29">
        <v>325595.48581371998</v>
      </c>
      <c r="P36" s="29">
        <f t="shared" si="6"/>
        <v>2902578.9406936481</v>
      </c>
      <c r="Q36" s="32">
        <f t="shared" si="9"/>
        <v>0.19032202328150644</v>
      </c>
      <c r="R36" s="33">
        <f>P36/$B$23</f>
        <v>11.763476223200666</v>
      </c>
      <c r="S36" s="29">
        <v>21802.777540390984</v>
      </c>
      <c r="T36" s="29">
        <v>2627627.703593303</v>
      </c>
      <c r="U36" s="29">
        <v>522568.87526795961</v>
      </c>
      <c r="V36" s="29">
        <v>2992765.2127981172</v>
      </c>
      <c r="W36" s="29">
        <v>2377967.7095649159</v>
      </c>
      <c r="X36" s="29">
        <v>77008.752383652958</v>
      </c>
      <c r="Y36" s="29">
        <v>117498.94903573456</v>
      </c>
      <c r="Z36" s="29">
        <v>70038.893454979348</v>
      </c>
      <c r="AA36" s="29">
        <v>666713.63867335767</v>
      </c>
      <c r="AB36" s="29">
        <f t="shared" si="7"/>
        <v>9452189.7347720191</v>
      </c>
      <c r="AC36" s="32">
        <f t="shared" si="10"/>
        <v>0.61977982736021209</v>
      </c>
      <c r="AD36" s="33">
        <f>AB36/$B$23</f>
        <v>38.30752288707783</v>
      </c>
      <c r="AE36" s="29">
        <v>6222.2791656368536</v>
      </c>
      <c r="AF36" s="29">
        <v>813253.61668022326</v>
      </c>
      <c r="AG36" s="29">
        <v>227399.38813504833</v>
      </c>
      <c r="AH36" s="29">
        <v>1062383.4908048192</v>
      </c>
      <c r="AI36" s="29">
        <v>634593.3854864866</v>
      </c>
      <c r="AJ36" s="29">
        <v>7050.0296832345693</v>
      </c>
      <c r="AK36" s="29">
        <v>6438.6199216146724</v>
      </c>
      <c r="AL36" s="29">
        <v>20272.508477007606</v>
      </c>
      <c r="AM36" s="29">
        <v>124723.44982564097</v>
      </c>
      <c r="AN36" s="29">
        <f t="shared" si="8"/>
        <v>2896114.4890140747</v>
      </c>
      <c r="AO36" s="32">
        <f t="shared" si="11"/>
        <v>0.1898981493582815</v>
      </c>
      <c r="AP36" s="34">
        <f>AN36/$B$23</f>
        <v>11.737277306588075</v>
      </c>
    </row>
    <row r="37" spans="1:42" x14ac:dyDescent="0.3">
      <c r="A37" s="35" t="s">
        <v>43</v>
      </c>
      <c r="B37" s="8">
        <v>267115</v>
      </c>
      <c r="C37" s="9"/>
      <c r="D37" s="8"/>
      <c r="E37" s="8"/>
      <c r="F37" s="36"/>
      <c r="G37" s="8"/>
      <c r="H37" s="8"/>
      <c r="I37" s="8"/>
      <c r="J37" s="8"/>
      <c r="K37" s="8"/>
      <c r="L37" s="8"/>
      <c r="M37" s="8"/>
      <c r="N37" s="8"/>
      <c r="O37" s="8"/>
      <c r="P37" s="8"/>
      <c r="Q37" s="11"/>
      <c r="R37" s="37"/>
      <c r="S37" s="8"/>
      <c r="T37" s="8"/>
      <c r="U37" s="8"/>
      <c r="V37" s="8"/>
      <c r="W37" s="8"/>
      <c r="X37" s="8"/>
      <c r="Y37" s="8"/>
      <c r="Z37" s="8"/>
      <c r="AA37" s="8"/>
      <c r="AB37" s="8"/>
      <c r="AC37" s="11"/>
      <c r="AD37" s="37"/>
      <c r="AE37" s="8"/>
      <c r="AF37" s="8"/>
      <c r="AG37" s="8"/>
      <c r="AH37" s="8"/>
      <c r="AI37" s="8"/>
      <c r="AJ37" s="8"/>
      <c r="AK37" s="8"/>
      <c r="AL37" s="8"/>
      <c r="AM37" s="8"/>
      <c r="AN37" s="13"/>
      <c r="AO37" s="14"/>
      <c r="AP37" s="15"/>
    </row>
    <row r="38" spans="1:42" x14ac:dyDescent="0.3">
      <c r="A38" s="16" t="s">
        <v>32</v>
      </c>
      <c r="B38" s="13"/>
      <c r="C38" s="17"/>
      <c r="D38" s="13"/>
      <c r="E38" s="13"/>
      <c r="F38" s="18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4"/>
      <c r="R38" s="19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4"/>
      <c r="AD38" s="19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  <c r="AP38" s="15"/>
    </row>
    <row r="39" spans="1:42" x14ac:dyDescent="0.3">
      <c r="A39" s="20" t="s">
        <v>33</v>
      </c>
      <c r="B39" s="13"/>
      <c r="C39" s="17">
        <f>E39/$B$37</f>
        <v>10.905230021996092</v>
      </c>
      <c r="D39" s="13">
        <v>8782.7224510841788</v>
      </c>
      <c r="E39" s="13">
        <f t="shared" si="4"/>
        <v>2912950.5173254861</v>
      </c>
      <c r="F39" s="18">
        <f>E39/$E$50</f>
        <v>0.19894693345534542</v>
      </c>
      <c r="G39" s="13">
        <v>1459.8246905143483</v>
      </c>
      <c r="H39" s="13">
        <v>125688.49325190633</v>
      </c>
      <c r="I39" s="13">
        <v>30078.836911905732</v>
      </c>
      <c r="J39" s="13">
        <v>171548.11595968693</v>
      </c>
      <c r="K39" s="13">
        <v>68115.603194734576</v>
      </c>
      <c r="L39" s="13">
        <v>2089.8108417253989</v>
      </c>
      <c r="M39" s="13">
        <v>0</v>
      </c>
      <c r="N39" s="13">
        <v>1110.1030967560375</v>
      </c>
      <c r="O39" s="13">
        <v>128113.21041469132</v>
      </c>
      <c r="P39" s="13">
        <f t="shared" si="6"/>
        <v>526744.17367140623</v>
      </c>
      <c r="Q39" s="14">
        <f t="shared" ref="Q39:Q50" si="14">P39/$E$50</f>
        <v>3.597525513876991E-2</v>
      </c>
      <c r="R39" s="19">
        <f>P39/$B$37</f>
        <v>1.9719752678487028</v>
      </c>
      <c r="S39" s="13">
        <v>5905.7172342371205</v>
      </c>
      <c r="T39" s="13">
        <v>655479.48960075667</v>
      </c>
      <c r="U39" s="13">
        <v>116804.35166797708</v>
      </c>
      <c r="V39" s="13">
        <v>594833.13221733796</v>
      </c>
      <c r="W39" s="13">
        <v>243027.29547600413</v>
      </c>
      <c r="X39" s="13">
        <v>15899.047100992169</v>
      </c>
      <c r="Y39" s="13">
        <v>0</v>
      </c>
      <c r="Z39" s="13">
        <v>7139.8027400341862</v>
      </c>
      <c r="AA39" s="13">
        <v>290940.85906509985</v>
      </c>
      <c r="AB39" s="13">
        <f t="shared" si="7"/>
        <v>1924123.9778682021</v>
      </c>
      <c r="AC39" s="14">
        <f t="shared" ref="AC39:AC50" si="15">AB39/$E$50</f>
        <v>0.1314126562425251</v>
      </c>
      <c r="AD39" s="19">
        <f>AB39/$B$37</f>
        <v>7.2033542776264987</v>
      </c>
      <c r="AE39" s="13">
        <v>1417.1805263327094</v>
      </c>
      <c r="AF39" s="13">
        <v>178428.65999071952</v>
      </c>
      <c r="AG39" s="13">
        <v>32455.344838571094</v>
      </c>
      <c r="AH39" s="13">
        <v>149462.89922403797</v>
      </c>
      <c r="AI39" s="13">
        <v>33708.448603023899</v>
      </c>
      <c r="AJ39" s="13">
        <v>4601.6750144763819</v>
      </c>
      <c r="AK39" s="13">
        <v>0</v>
      </c>
      <c r="AL39" s="13">
        <v>1165.7225627689058</v>
      </c>
      <c r="AM39" s="13">
        <v>62259.615552280113</v>
      </c>
      <c r="AN39" s="13">
        <f t="shared" si="8"/>
        <v>462082.36578587786</v>
      </c>
      <c r="AO39" s="14">
        <f t="shared" ref="AO39:AO50" si="16">AN39/$E$50</f>
        <v>3.1559022074050425E-2</v>
      </c>
      <c r="AP39" s="15">
        <f>AN39/$B$37</f>
        <v>1.7299004765208912</v>
      </c>
    </row>
    <row r="40" spans="1:42" x14ac:dyDescent="0.3">
      <c r="A40" s="20" t="s">
        <v>34</v>
      </c>
      <c r="B40" s="13"/>
      <c r="C40" s="17">
        <f t="shared" ref="C40:C50" si="17">E40/$B$37</f>
        <v>17.180677353214467</v>
      </c>
      <c r="D40" s="13">
        <v>6102.6189954737956</v>
      </c>
      <c r="E40" s="13">
        <f t="shared" si="4"/>
        <v>4589216.6312038824</v>
      </c>
      <c r="F40" s="18">
        <f t="shared" ref="F40:F50" si="18">E40/$E$50</f>
        <v>0.31343154314154309</v>
      </c>
      <c r="G40" s="13">
        <v>583.01974090959186</v>
      </c>
      <c r="H40" s="13">
        <v>27216.095927028888</v>
      </c>
      <c r="I40" s="13">
        <v>44667.79074148475</v>
      </c>
      <c r="J40" s="13">
        <v>179552.65273102245</v>
      </c>
      <c r="K40" s="13">
        <v>189755.55102590472</v>
      </c>
      <c r="L40" s="13">
        <v>713.91735811706667</v>
      </c>
      <c r="M40" s="13">
        <v>2069.3453972506891</v>
      </c>
      <c r="N40" s="13">
        <v>18578.494344020921</v>
      </c>
      <c r="O40" s="13">
        <v>2411.5845951244237</v>
      </c>
      <c r="P40" s="13">
        <f t="shared" si="6"/>
        <v>464965.43211995385</v>
      </c>
      <c r="Q40" s="14">
        <f t="shared" si="14"/>
        <v>3.1755927995624197E-2</v>
      </c>
      <c r="R40" s="19">
        <f>P40/$B$37</f>
        <v>1.740693828949905</v>
      </c>
      <c r="S40" s="13">
        <v>3729.0975833726179</v>
      </c>
      <c r="T40" s="13">
        <v>311655.92976520117</v>
      </c>
      <c r="U40" s="13">
        <v>150776.02636402077</v>
      </c>
      <c r="V40" s="13">
        <v>955422.57325617305</v>
      </c>
      <c r="W40" s="13">
        <v>1182816.1398649344</v>
      </c>
      <c r="X40" s="13">
        <v>3799.8843335102865</v>
      </c>
      <c r="Y40" s="13">
        <v>3002.6099956307144</v>
      </c>
      <c r="Z40" s="13">
        <v>169548.50182789448</v>
      </c>
      <c r="AA40" s="13">
        <v>4647.2989464162993</v>
      </c>
      <c r="AB40" s="13">
        <f t="shared" si="7"/>
        <v>2781668.9643537807</v>
      </c>
      <c r="AC40" s="14">
        <f t="shared" si="15"/>
        <v>0.1899807453146157</v>
      </c>
      <c r="AD40" s="19">
        <f>AB40/$B$37</f>
        <v>10.413750498301409</v>
      </c>
      <c r="AE40" s="13">
        <v>1790.5016711915857</v>
      </c>
      <c r="AF40" s="13">
        <v>295084.021429963</v>
      </c>
      <c r="AG40" s="13">
        <v>111253.72129450877</v>
      </c>
      <c r="AH40" s="13">
        <v>467741.05180937075</v>
      </c>
      <c r="AI40" s="13">
        <v>408930.79571611498</v>
      </c>
      <c r="AJ40" s="13">
        <v>1669.9297425551283</v>
      </c>
      <c r="AK40" s="13">
        <v>818.50661472952595</v>
      </c>
      <c r="AL40" s="13">
        <v>55420.27996834497</v>
      </c>
      <c r="AM40" s="13">
        <v>1663.9281545601905</v>
      </c>
      <c r="AN40" s="13">
        <f t="shared" si="8"/>
        <v>1342582.2347301475</v>
      </c>
      <c r="AO40" s="14">
        <f t="shared" si="16"/>
        <v>9.169486983130315E-2</v>
      </c>
      <c r="AP40" s="15">
        <f>AN40/$B$37</f>
        <v>5.0262330259631529</v>
      </c>
    </row>
    <row r="41" spans="1:42" x14ac:dyDescent="0.3">
      <c r="A41" s="21" t="s">
        <v>35</v>
      </c>
      <c r="B41" s="22"/>
      <c r="C41" s="23">
        <f t="shared" si="17"/>
        <v>28.085907375210564</v>
      </c>
      <c r="D41" s="22">
        <v>14885.341446557974</v>
      </c>
      <c r="E41" s="22">
        <f t="shared" si="4"/>
        <v>7502167.1485293694</v>
      </c>
      <c r="F41" s="24">
        <f t="shared" si="18"/>
        <v>0.51237847659688851</v>
      </c>
      <c r="G41" s="22">
        <v>2042.84443142394</v>
      </c>
      <c r="H41" s="22">
        <v>152904.58917893522</v>
      </c>
      <c r="I41" s="22">
        <v>74746.627653390489</v>
      </c>
      <c r="J41" s="22">
        <v>351100.76869070937</v>
      </c>
      <c r="K41" s="22">
        <v>257871.15422063929</v>
      </c>
      <c r="L41" s="22">
        <v>2803.7281998424655</v>
      </c>
      <c r="M41" s="22">
        <v>2069.3453972506891</v>
      </c>
      <c r="N41" s="22">
        <v>19688.597440776957</v>
      </c>
      <c r="O41" s="22">
        <v>130524.79500981575</v>
      </c>
      <c r="P41" s="22">
        <f t="shared" si="6"/>
        <v>991709.60579136026</v>
      </c>
      <c r="Q41" s="25">
        <f t="shared" si="14"/>
        <v>6.7731183134394121E-2</v>
      </c>
      <c r="R41" s="26">
        <f>P41/$B$37</f>
        <v>3.7126690967986082</v>
      </c>
      <c r="S41" s="22">
        <v>9634.8148176097384</v>
      </c>
      <c r="T41" s="22">
        <v>967135.41936595785</v>
      </c>
      <c r="U41" s="22">
        <v>267580.37803199783</v>
      </c>
      <c r="V41" s="22">
        <v>1550255.705473511</v>
      </c>
      <c r="W41" s="22">
        <v>1425843.4353409386</v>
      </c>
      <c r="X41" s="22">
        <v>19698.931434502454</v>
      </c>
      <c r="Y41" s="22">
        <v>3002.6099956307144</v>
      </c>
      <c r="Z41" s="22">
        <v>176688.30456792866</v>
      </c>
      <c r="AA41" s="22">
        <v>295588.15801151615</v>
      </c>
      <c r="AB41" s="22">
        <f t="shared" si="7"/>
        <v>4705792.9422219843</v>
      </c>
      <c r="AC41" s="25">
        <f t="shared" si="15"/>
        <v>0.32139340155714091</v>
      </c>
      <c r="AD41" s="26">
        <f>AB41/$B$37</f>
        <v>17.617104775927913</v>
      </c>
      <c r="AE41" s="22">
        <v>3207.6821975242951</v>
      </c>
      <c r="AF41" s="22">
        <v>473512.68142068252</v>
      </c>
      <c r="AG41" s="22">
        <v>143709.06613307988</v>
      </c>
      <c r="AH41" s="22">
        <v>617203.95103340875</v>
      </c>
      <c r="AI41" s="22">
        <v>442639.24431913887</v>
      </c>
      <c r="AJ41" s="22">
        <v>6271.6047570315104</v>
      </c>
      <c r="AK41" s="22">
        <v>818.50661472952595</v>
      </c>
      <c r="AL41" s="22">
        <v>56586.002531113874</v>
      </c>
      <c r="AM41" s="22">
        <v>63923.543706840304</v>
      </c>
      <c r="AN41" s="22">
        <f t="shared" si="8"/>
        <v>1804664.6005160252</v>
      </c>
      <c r="AO41" s="25">
        <f t="shared" si="16"/>
        <v>0.12325389190535356</v>
      </c>
      <c r="AP41" s="27">
        <f>AN41/$B$37</f>
        <v>6.756133502484043</v>
      </c>
    </row>
    <row r="42" spans="1:42" x14ac:dyDescent="0.3">
      <c r="A42" s="16" t="s">
        <v>36</v>
      </c>
      <c r="B42" s="13"/>
      <c r="C42" s="17"/>
      <c r="D42" s="13"/>
      <c r="E42" s="13"/>
      <c r="F42" s="18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4"/>
      <c r="R42" s="19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4"/>
      <c r="AD42" s="19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4"/>
      <c r="AP42" s="15"/>
    </row>
    <row r="43" spans="1:42" x14ac:dyDescent="0.3">
      <c r="A43" s="20" t="s">
        <v>33</v>
      </c>
      <c r="B43" s="13"/>
      <c r="C43" s="17">
        <f t="shared" si="17"/>
        <v>11.81887068870186</v>
      </c>
      <c r="D43" s="13">
        <v>8887.0877426052357</v>
      </c>
      <c r="E43" s="13">
        <f t="shared" si="4"/>
        <v>3156997.6440125974</v>
      </c>
      <c r="F43" s="18">
        <f t="shared" si="18"/>
        <v>0.21561471657909281</v>
      </c>
      <c r="G43" s="13">
        <v>1528.1282074137055</v>
      </c>
      <c r="H43" s="13">
        <v>96290.249525646272</v>
      </c>
      <c r="I43" s="13">
        <v>31205.467396301487</v>
      </c>
      <c r="J43" s="13">
        <v>176209.23583540443</v>
      </c>
      <c r="K43" s="13">
        <v>218275.90053549071</v>
      </c>
      <c r="L43" s="13">
        <v>2878.2781613709572</v>
      </c>
      <c r="M43" s="13">
        <v>3284.9179697317281</v>
      </c>
      <c r="N43" s="13">
        <v>45.674449807694494</v>
      </c>
      <c r="O43" s="13">
        <v>63111.066605982436</v>
      </c>
      <c r="P43" s="13">
        <f t="shared" si="6"/>
        <v>591300.79047973582</v>
      </c>
      <c r="Q43" s="14">
        <f t="shared" si="14"/>
        <v>4.0384303926890436E-2</v>
      </c>
      <c r="R43" s="19">
        <f>P43/$B$37</f>
        <v>2.2136562547207599</v>
      </c>
      <c r="S43" s="13">
        <v>5871.5291378512893</v>
      </c>
      <c r="T43" s="13">
        <v>660757.70317495265</v>
      </c>
      <c r="U43" s="13">
        <v>98622.437940122807</v>
      </c>
      <c r="V43" s="13">
        <v>593822.77971541963</v>
      </c>
      <c r="W43" s="13">
        <v>562637.8389559167</v>
      </c>
      <c r="X43" s="13">
        <v>11718.110165993714</v>
      </c>
      <c r="Y43" s="13">
        <v>4144.9238069600069</v>
      </c>
      <c r="Z43" s="13">
        <v>337.07728498643593</v>
      </c>
      <c r="AA43" s="13">
        <v>157690.84400084559</v>
      </c>
      <c r="AB43" s="13">
        <f t="shared" si="7"/>
        <v>2089731.7150451976</v>
      </c>
      <c r="AC43" s="14">
        <f t="shared" si="15"/>
        <v>0.14272323336077025</v>
      </c>
      <c r="AD43" s="19">
        <f>AB43/$B$37</f>
        <v>7.823340939465016</v>
      </c>
      <c r="AE43" s="13">
        <v>1487.4303973402407</v>
      </c>
      <c r="AF43" s="13">
        <v>195907.28491329978</v>
      </c>
      <c r="AG43" s="13">
        <v>27227.311214184909</v>
      </c>
      <c r="AH43" s="13">
        <v>134314.42713610362</v>
      </c>
      <c r="AI43" s="13">
        <v>73557.982937797293</v>
      </c>
      <c r="AJ43" s="13">
        <v>3658.481683638151</v>
      </c>
      <c r="AK43" s="13">
        <v>826.01469441360064</v>
      </c>
      <c r="AL43" s="13">
        <v>80.765277903246442</v>
      </c>
      <c r="AM43" s="13">
        <v>40392.87063032337</v>
      </c>
      <c r="AN43" s="13">
        <f t="shared" si="8"/>
        <v>475965.13848766399</v>
      </c>
      <c r="AO43" s="14">
        <f t="shared" si="16"/>
        <v>3.2507179291432133E-2</v>
      </c>
      <c r="AP43" s="15">
        <f>AN43/$B$37</f>
        <v>1.7818734945160848</v>
      </c>
    </row>
    <row r="44" spans="1:42" x14ac:dyDescent="0.3">
      <c r="A44" s="20" t="s">
        <v>34</v>
      </c>
      <c r="B44" s="13"/>
      <c r="C44" s="17">
        <f t="shared" si="17"/>
        <v>12.092886810544705</v>
      </c>
      <c r="D44" s="13">
        <v>5068.3041898320362</v>
      </c>
      <c r="E44" s="13">
        <f t="shared" si="4"/>
        <v>3230191.4603986489</v>
      </c>
      <c r="F44" s="18">
        <f t="shared" si="18"/>
        <v>0.22061366360249379</v>
      </c>
      <c r="G44" s="13">
        <v>652.55989498047461</v>
      </c>
      <c r="H44" s="13">
        <v>14576.417024441953</v>
      </c>
      <c r="I44" s="13">
        <v>22659.573946482</v>
      </c>
      <c r="J44" s="13">
        <v>123395.40001959534</v>
      </c>
      <c r="K44" s="13">
        <v>250896.02539760541</v>
      </c>
      <c r="L44" s="13">
        <v>64.812983451549556</v>
      </c>
      <c r="M44" s="13">
        <v>25958.747515386738</v>
      </c>
      <c r="N44" s="13">
        <v>1078.0747015599036</v>
      </c>
      <c r="O44" s="13">
        <v>5031.6975709760654</v>
      </c>
      <c r="P44" s="13">
        <f t="shared" si="6"/>
        <v>443660.7491594989</v>
      </c>
      <c r="Q44" s="14">
        <f t="shared" si="14"/>
        <v>3.0300873638191297E-2</v>
      </c>
      <c r="R44" s="19">
        <f>P44/$B$37</f>
        <v>1.6609353617711431</v>
      </c>
      <c r="S44" s="13">
        <v>3052.0099127085959</v>
      </c>
      <c r="T44" s="13">
        <v>241234.62381445488</v>
      </c>
      <c r="U44" s="13">
        <v>106707.85501136619</v>
      </c>
      <c r="V44" s="13">
        <v>739282.24411660735</v>
      </c>
      <c r="W44" s="13">
        <v>831910.74736230948</v>
      </c>
      <c r="X44" s="13">
        <v>1840.3610262375096</v>
      </c>
      <c r="Y44" s="13">
        <v>31256.396426865478</v>
      </c>
      <c r="Z44" s="13">
        <v>9523.67940817614</v>
      </c>
      <c r="AA44" s="13">
        <v>1391.3015946166727</v>
      </c>
      <c r="AB44" s="13">
        <f t="shared" si="7"/>
        <v>1963147.2087606334</v>
      </c>
      <c r="AC44" s="14">
        <f t="shared" si="15"/>
        <v>0.13407784127515557</v>
      </c>
      <c r="AD44" s="19">
        <f>AB44/$B$37</f>
        <v>7.3494457771395592</v>
      </c>
      <c r="AE44" s="13">
        <v>1363.7343821429656</v>
      </c>
      <c r="AF44" s="13">
        <v>162295.54174151894</v>
      </c>
      <c r="AG44" s="13">
        <v>54728.512466929184</v>
      </c>
      <c r="AH44" s="13">
        <v>363888.67678025749</v>
      </c>
      <c r="AI44" s="13">
        <v>234779.4923008341</v>
      </c>
      <c r="AJ44" s="13">
        <v>599.91976945319402</v>
      </c>
      <c r="AK44" s="13">
        <v>6115.7029969635087</v>
      </c>
      <c r="AL44" s="13">
        <v>244.72333770006782</v>
      </c>
      <c r="AM44" s="13">
        <v>730.93308486011142</v>
      </c>
      <c r="AN44" s="13">
        <f t="shared" si="8"/>
        <v>823383.50247851678</v>
      </c>
      <c r="AO44" s="14">
        <f t="shared" si="16"/>
        <v>5.6234948689146934E-2</v>
      </c>
      <c r="AP44" s="15">
        <f>AN44/$B$37</f>
        <v>3.0825056716340034</v>
      </c>
    </row>
    <row r="45" spans="1:42" x14ac:dyDescent="0.3">
      <c r="A45" s="21" t="s">
        <v>37</v>
      </c>
      <c r="B45" s="22"/>
      <c r="C45" s="23">
        <f t="shared" si="17"/>
        <v>23.911757499246566</v>
      </c>
      <c r="D45" s="22">
        <v>13955.391932437273</v>
      </c>
      <c r="E45" s="22">
        <f t="shared" si="4"/>
        <v>6387189.1044112463</v>
      </c>
      <c r="F45" s="24">
        <f t="shared" si="18"/>
        <v>0.43622838018158661</v>
      </c>
      <c r="G45" s="22">
        <v>2180.6881023941801</v>
      </c>
      <c r="H45" s="22">
        <v>110866.66655008822</v>
      </c>
      <c r="I45" s="22">
        <v>53865.041342783486</v>
      </c>
      <c r="J45" s="22">
        <v>299604.63585499977</v>
      </c>
      <c r="K45" s="22">
        <v>469171.92593309609</v>
      </c>
      <c r="L45" s="22">
        <v>2943.0911448225065</v>
      </c>
      <c r="M45" s="22">
        <v>29243.665485118465</v>
      </c>
      <c r="N45" s="22">
        <v>1123.7491513675982</v>
      </c>
      <c r="O45" s="22">
        <v>68142.764176958503</v>
      </c>
      <c r="P45" s="22">
        <f t="shared" si="6"/>
        <v>1034961.5396392347</v>
      </c>
      <c r="Q45" s="25">
        <f t="shared" si="14"/>
        <v>7.0685177565081733E-2</v>
      </c>
      <c r="R45" s="26">
        <f>P45/$B$37</f>
        <v>3.874591616491903</v>
      </c>
      <c r="S45" s="22">
        <v>8923.5390505598843</v>
      </c>
      <c r="T45" s="22">
        <v>901992.32698940753</v>
      </c>
      <c r="U45" s="22">
        <v>205330.29295148898</v>
      </c>
      <c r="V45" s="22">
        <v>1333105.0238320269</v>
      </c>
      <c r="W45" s="22">
        <v>1394548.5863182261</v>
      </c>
      <c r="X45" s="22">
        <v>13558.471192231224</v>
      </c>
      <c r="Y45" s="22">
        <v>35401.320233825485</v>
      </c>
      <c r="Z45" s="22">
        <v>9860.7566931625752</v>
      </c>
      <c r="AA45" s="22">
        <v>159082.14559546227</v>
      </c>
      <c r="AB45" s="22">
        <f t="shared" si="7"/>
        <v>4052878.923805831</v>
      </c>
      <c r="AC45" s="25">
        <f t="shared" si="15"/>
        <v>0.27680107463592585</v>
      </c>
      <c r="AD45" s="26">
        <f>AB45/$B$37</f>
        <v>15.172786716604575</v>
      </c>
      <c r="AE45" s="22">
        <v>2851.1647794832061</v>
      </c>
      <c r="AF45" s="22">
        <v>358202.82665481872</v>
      </c>
      <c r="AG45" s="22">
        <v>81955.823681114096</v>
      </c>
      <c r="AH45" s="22">
        <v>498203.10391636111</v>
      </c>
      <c r="AI45" s="22">
        <v>308337.47523863136</v>
      </c>
      <c r="AJ45" s="22">
        <v>4258.4014530913446</v>
      </c>
      <c r="AK45" s="22">
        <v>6941.7176913771091</v>
      </c>
      <c r="AL45" s="22">
        <v>325.48861560331426</v>
      </c>
      <c r="AM45" s="22">
        <v>41123.80371518348</v>
      </c>
      <c r="AN45" s="22">
        <f t="shared" si="8"/>
        <v>1299348.6409661805</v>
      </c>
      <c r="AO45" s="25">
        <f t="shared" si="16"/>
        <v>8.8742127980579039E-2</v>
      </c>
      <c r="AP45" s="27">
        <f>AN45/$B$37</f>
        <v>4.864379166150087</v>
      </c>
    </row>
    <row r="46" spans="1:42" x14ac:dyDescent="0.3">
      <c r="A46" s="16" t="s">
        <v>38</v>
      </c>
      <c r="B46" s="13"/>
      <c r="C46" s="17"/>
      <c r="D46" s="13"/>
      <c r="E46" s="13"/>
      <c r="F46" s="18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4"/>
      <c r="R46" s="19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4"/>
      <c r="AD46" s="19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4"/>
      <c r="AP46" s="15"/>
    </row>
    <row r="47" spans="1:42" x14ac:dyDescent="0.3">
      <c r="A47" s="20" t="s">
        <v>33</v>
      </c>
      <c r="B47" s="13"/>
      <c r="C47" s="17">
        <f t="shared" si="17"/>
        <v>0.4138800570559194</v>
      </c>
      <c r="D47" s="13">
        <v>656.0765363730842</v>
      </c>
      <c r="E47" s="13">
        <f t="shared" si="4"/>
        <v>110553.57144049191</v>
      </c>
      <c r="F47" s="18">
        <f t="shared" si="18"/>
        <v>7.5505209888756695E-3</v>
      </c>
      <c r="G47" s="13">
        <v>109.05134233944612</v>
      </c>
      <c r="H47" s="13">
        <v>4649.7361672655288</v>
      </c>
      <c r="I47" s="13">
        <v>328.24243140681136</v>
      </c>
      <c r="J47" s="13">
        <v>609.89740633186977</v>
      </c>
      <c r="K47" s="13">
        <v>7279.0162565581541</v>
      </c>
      <c r="L47" s="13">
        <v>235.79340395622407</v>
      </c>
      <c r="M47" s="13">
        <v>579.37308161241322</v>
      </c>
      <c r="N47" s="13">
        <v>0</v>
      </c>
      <c r="O47" s="13">
        <v>829.59155561570003</v>
      </c>
      <c r="P47" s="13">
        <f t="shared" si="6"/>
        <v>14511.650302746701</v>
      </c>
      <c r="Q47" s="14">
        <f t="shared" si="14"/>
        <v>9.9110791959436482E-4</v>
      </c>
      <c r="R47" s="19">
        <f>P47/$B$37</f>
        <v>5.4327350776806622E-2</v>
      </c>
      <c r="S47" s="13">
        <v>491.76386374290075</v>
      </c>
      <c r="T47" s="13">
        <v>51577.872518524113</v>
      </c>
      <c r="U47" s="13">
        <v>571.0508270003404</v>
      </c>
      <c r="V47" s="13">
        <v>1208.7095284658849</v>
      </c>
      <c r="W47" s="13">
        <v>25977.423134719382</v>
      </c>
      <c r="X47" s="13">
        <v>7389.651979046751</v>
      </c>
      <c r="Y47" s="13">
        <v>1746.8571874538579</v>
      </c>
      <c r="Z47" s="13">
        <v>0</v>
      </c>
      <c r="AA47" s="13">
        <v>2464.5105029562696</v>
      </c>
      <c r="AB47" s="13">
        <f t="shared" si="7"/>
        <v>90936.075678166613</v>
      </c>
      <c r="AC47" s="14">
        <f t="shared" si="15"/>
        <v>6.2106971227389972E-3</v>
      </c>
      <c r="AD47" s="19">
        <f>AB47/$B$37</f>
        <v>0.34043792253586136</v>
      </c>
      <c r="AE47" s="13">
        <v>55.261330290737313</v>
      </c>
      <c r="AF47" s="13">
        <v>2572.1863036791747</v>
      </c>
      <c r="AG47" s="13">
        <v>93.087577663578827</v>
      </c>
      <c r="AH47" s="13">
        <v>149.3471168004935</v>
      </c>
      <c r="AI47" s="13">
        <v>1494.7267201980935</v>
      </c>
      <c r="AJ47" s="13">
        <v>375.02403666716776</v>
      </c>
      <c r="AK47" s="13">
        <v>231.19669007399267</v>
      </c>
      <c r="AL47" s="13">
        <v>0</v>
      </c>
      <c r="AM47" s="13">
        <v>190.27701449610785</v>
      </c>
      <c r="AN47" s="13">
        <f t="shared" si="8"/>
        <v>5105.8454595786088</v>
      </c>
      <c r="AO47" s="14">
        <f t="shared" si="16"/>
        <v>3.4871594654230817E-4</v>
      </c>
      <c r="AP47" s="15">
        <f>AN47/$B$37</f>
        <v>1.9114783743251443E-2</v>
      </c>
    </row>
    <row r="48" spans="1:42" x14ac:dyDescent="0.3">
      <c r="A48" s="20" t="s">
        <v>34</v>
      </c>
      <c r="B48" s="13"/>
      <c r="C48" s="17">
        <f t="shared" si="17"/>
        <v>2.4032231706744804</v>
      </c>
      <c r="D48" s="13">
        <v>1006.4878152812871</v>
      </c>
      <c r="E48" s="13">
        <f t="shared" si="4"/>
        <v>641936.95723471383</v>
      </c>
      <c r="F48" s="18">
        <f t="shared" si="18"/>
        <v>4.3842622232649266E-2</v>
      </c>
      <c r="G48" s="13">
        <v>252.59472666694748</v>
      </c>
      <c r="H48" s="13">
        <v>2982.0097743500592</v>
      </c>
      <c r="I48" s="13">
        <v>2352.6231399449962</v>
      </c>
      <c r="J48" s="13">
        <v>92610.70089545376</v>
      </c>
      <c r="K48" s="13">
        <v>73612.579825440742</v>
      </c>
      <c r="L48" s="13">
        <v>175.67007810940706</v>
      </c>
      <c r="M48" s="13">
        <v>30889.489422969582</v>
      </c>
      <c r="N48" s="13">
        <v>577.68877075858552</v>
      </c>
      <c r="O48" s="13">
        <v>72.647009543019621</v>
      </c>
      <c r="P48" s="13">
        <f t="shared" si="6"/>
        <v>203273.40891657016</v>
      </c>
      <c r="Q48" s="14">
        <f t="shared" si="14"/>
        <v>1.3883044396544194E-2</v>
      </c>
      <c r="R48" s="19">
        <f>P48/$B$37</f>
        <v>0.76099585914894396</v>
      </c>
      <c r="S48" s="13">
        <v>676.53643468870473</v>
      </c>
      <c r="T48" s="13">
        <v>48237.366260667208</v>
      </c>
      <c r="U48" s="13">
        <v>8135.4312368420124</v>
      </c>
      <c r="V48" s="13">
        <v>175526.85397899218</v>
      </c>
      <c r="W48" s="13">
        <v>151795.08866348426</v>
      </c>
      <c r="X48" s="13">
        <v>290.77936837858988</v>
      </c>
      <c r="Y48" s="13">
        <v>30280.311700271133</v>
      </c>
      <c r="Z48" s="13">
        <v>3318.102246370534</v>
      </c>
      <c r="AA48" s="13">
        <v>340.26176814995955</v>
      </c>
      <c r="AB48" s="13">
        <f t="shared" si="7"/>
        <v>417924.1952231559</v>
      </c>
      <c r="AC48" s="14">
        <f t="shared" si="15"/>
        <v>2.8543134036062855E-2</v>
      </c>
      <c r="AD48" s="19">
        <f>AB48/$B$37</f>
        <v>1.5645852730964411</v>
      </c>
      <c r="AE48" s="13">
        <v>77.356653925634902</v>
      </c>
      <c r="AF48" s="13">
        <v>13752.372960365376</v>
      </c>
      <c r="AG48" s="13">
        <v>266.99980456545171</v>
      </c>
      <c r="AH48" s="13">
        <v>2390.2587153119898</v>
      </c>
      <c r="AI48" s="13">
        <v>3654.5679772937424</v>
      </c>
      <c r="AJ48" s="13">
        <v>49.865752299346241</v>
      </c>
      <c r="AK48" s="13">
        <v>578.58821561049206</v>
      </c>
      <c r="AL48" s="13">
        <v>11.855094747648755</v>
      </c>
      <c r="AM48" s="13">
        <v>34.844574793793569</v>
      </c>
      <c r="AN48" s="13">
        <f t="shared" si="8"/>
        <v>20739.35309498784</v>
      </c>
      <c r="AO48" s="14">
        <f t="shared" si="16"/>
        <v>1.4164438000422185E-3</v>
      </c>
      <c r="AP48" s="15">
        <f>AN48/$B$37</f>
        <v>7.7642038429095492E-2</v>
      </c>
    </row>
    <row r="49" spans="1:42" x14ac:dyDescent="0.3">
      <c r="A49" s="21" t="s">
        <v>39</v>
      </c>
      <c r="B49" s="22"/>
      <c r="C49" s="23">
        <f t="shared" si="17"/>
        <v>2.8171032277303998</v>
      </c>
      <c r="D49" s="22">
        <v>1662.5643516543714</v>
      </c>
      <c r="E49" s="22">
        <f t="shared" si="4"/>
        <v>752490.52867520577</v>
      </c>
      <c r="F49" s="24">
        <f t="shared" si="18"/>
        <v>5.139314322152494E-2</v>
      </c>
      <c r="G49" s="22">
        <v>361.64606900639359</v>
      </c>
      <c r="H49" s="22">
        <v>7631.745941615588</v>
      </c>
      <c r="I49" s="22">
        <v>2680.8655713518074</v>
      </c>
      <c r="J49" s="22">
        <v>93220.598301785634</v>
      </c>
      <c r="K49" s="22">
        <v>80891.596081998898</v>
      </c>
      <c r="L49" s="22">
        <v>411.46348206563113</v>
      </c>
      <c r="M49" s="22">
        <v>31468.862504581994</v>
      </c>
      <c r="N49" s="22">
        <v>577.68877075858552</v>
      </c>
      <c r="O49" s="22">
        <v>902.23856515871967</v>
      </c>
      <c r="P49" s="22">
        <f t="shared" si="6"/>
        <v>217785.05921931687</v>
      </c>
      <c r="Q49" s="25">
        <f t="shared" si="14"/>
        <v>1.487415231613856E-2</v>
      </c>
      <c r="R49" s="26">
        <f>P49/$B$37</f>
        <v>0.81532320992575058</v>
      </c>
      <c r="S49" s="22">
        <v>1168.3002984316054</v>
      </c>
      <c r="T49" s="22">
        <v>99815.238779191321</v>
      </c>
      <c r="U49" s="22">
        <v>8706.4820638423535</v>
      </c>
      <c r="V49" s="22">
        <v>176735.56350745805</v>
      </c>
      <c r="W49" s="22">
        <v>177772.51179820363</v>
      </c>
      <c r="X49" s="22">
        <v>7680.4313474253413</v>
      </c>
      <c r="Y49" s="22">
        <v>32027.168887724991</v>
      </c>
      <c r="Z49" s="22">
        <v>3318.102246370534</v>
      </c>
      <c r="AA49" s="22">
        <v>2804.7722711062293</v>
      </c>
      <c r="AB49" s="22">
        <f t="shared" si="7"/>
        <v>508860.27090132242</v>
      </c>
      <c r="AC49" s="25">
        <f t="shared" si="15"/>
        <v>3.4753831158801846E-2</v>
      </c>
      <c r="AD49" s="26">
        <f>AB49/$B$37</f>
        <v>1.9050231956323023</v>
      </c>
      <c r="AE49" s="22">
        <v>132.61798421637221</v>
      </c>
      <c r="AF49" s="22">
        <v>16324.55926404455</v>
      </c>
      <c r="AG49" s="22">
        <v>360.08738222903054</v>
      </c>
      <c r="AH49" s="22">
        <v>2539.6058321124833</v>
      </c>
      <c r="AI49" s="22">
        <v>5149.2946974918359</v>
      </c>
      <c r="AJ49" s="22">
        <v>424.889788966514</v>
      </c>
      <c r="AK49" s="22">
        <v>809.78490568448478</v>
      </c>
      <c r="AL49" s="22">
        <v>11.855094747648755</v>
      </c>
      <c r="AM49" s="22">
        <v>225.12158928990141</v>
      </c>
      <c r="AN49" s="22">
        <f t="shared" si="8"/>
        <v>25845.19855456645</v>
      </c>
      <c r="AO49" s="25">
        <f t="shared" si="16"/>
        <v>1.7651597465845269E-3</v>
      </c>
      <c r="AP49" s="27">
        <f>AN49/$B$37</f>
        <v>9.6756822172346935E-2</v>
      </c>
    </row>
    <row r="50" spans="1:42" x14ac:dyDescent="0.3">
      <c r="A50" s="38" t="s">
        <v>44</v>
      </c>
      <c r="B50" s="29"/>
      <c r="C50" s="30">
        <f t="shared" si="17"/>
        <v>54.814768102187521</v>
      </c>
      <c r="D50" s="29">
        <v>30503.297730649618</v>
      </c>
      <c r="E50" s="29">
        <f t="shared" si="4"/>
        <v>14641846.78161582</v>
      </c>
      <c r="F50" s="31">
        <f t="shared" si="18"/>
        <v>1</v>
      </c>
      <c r="G50" s="29">
        <v>4585.1786028245133</v>
      </c>
      <c r="H50" s="29">
        <v>271403.00167063897</v>
      </c>
      <c r="I50" s="29">
        <v>131292.53456752578</v>
      </c>
      <c r="J50" s="29">
        <v>743926.00284749491</v>
      </c>
      <c r="K50" s="29">
        <v>807934.67623573425</v>
      </c>
      <c r="L50" s="29">
        <v>6158.2828267306031</v>
      </c>
      <c r="M50" s="29">
        <v>62781.873386951149</v>
      </c>
      <c r="N50" s="29">
        <v>21390.035362903142</v>
      </c>
      <c r="O50" s="29">
        <v>199569.79775193299</v>
      </c>
      <c r="P50" s="29">
        <f t="shared" si="6"/>
        <v>2244456.2046499117</v>
      </c>
      <c r="Q50" s="32">
        <f t="shared" si="14"/>
        <v>0.15329051301561442</v>
      </c>
      <c r="R50" s="33">
        <f>P50/$B$37</f>
        <v>8.4025839232162625</v>
      </c>
      <c r="S50" s="29">
        <v>19726.654166601227</v>
      </c>
      <c r="T50" s="29">
        <v>1968942.9851345567</v>
      </c>
      <c r="U50" s="29">
        <v>481617.15304732916</v>
      </c>
      <c r="V50" s="29">
        <v>3060096.2928129961</v>
      </c>
      <c r="W50" s="29">
        <v>2998164.5334573686</v>
      </c>
      <c r="X50" s="29">
        <v>40937.833974159017</v>
      </c>
      <c r="Y50" s="29">
        <v>70431.099117181191</v>
      </c>
      <c r="Z50" s="29">
        <v>189867.16350746178</v>
      </c>
      <c r="AA50" s="29">
        <v>457475.0758780847</v>
      </c>
      <c r="AB50" s="29">
        <f t="shared" si="7"/>
        <v>9267532.1369291358</v>
      </c>
      <c r="AC50" s="32">
        <f t="shared" si="15"/>
        <v>0.63294830735186847</v>
      </c>
      <c r="AD50" s="33">
        <f>AB50/$B$37</f>
        <v>34.694914688164779</v>
      </c>
      <c r="AE50" s="29">
        <v>6191.4649612238745</v>
      </c>
      <c r="AF50" s="29">
        <v>848040.06733954581</v>
      </c>
      <c r="AG50" s="29">
        <v>226024.97719642299</v>
      </c>
      <c r="AH50" s="29">
        <v>1117946.6607818822</v>
      </c>
      <c r="AI50" s="29">
        <v>756126.0142552621</v>
      </c>
      <c r="AJ50" s="29">
        <v>10954.895999089371</v>
      </c>
      <c r="AK50" s="29">
        <v>8570.009211791119</v>
      </c>
      <c r="AL50" s="29">
        <v>56923.346241464831</v>
      </c>
      <c r="AM50" s="29">
        <v>105272.46901131369</v>
      </c>
      <c r="AN50" s="29">
        <f t="shared" si="8"/>
        <v>3129858.4400367723</v>
      </c>
      <c r="AO50" s="32">
        <f t="shared" si="16"/>
        <v>0.21376117963251715</v>
      </c>
      <c r="AP50" s="34">
        <f>AN50/$B$37</f>
        <v>11.717269490806478</v>
      </c>
    </row>
    <row r="51" spans="1:42" x14ac:dyDescent="0.3">
      <c r="A51" s="35" t="s">
        <v>45</v>
      </c>
      <c r="B51" s="8">
        <v>13890</v>
      </c>
      <c r="C51" s="9"/>
      <c r="D51" s="8"/>
      <c r="E51" s="8"/>
      <c r="F51" s="36"/>
      <c r="G51" s="8"/>
      <c r="H51" s="8"/>
      <c r="I51" s="8"/>
      <c r="J51" s="8"/>
      <c r="K51" s="8"/>
      <c r="L51" s="8"/>
      <c r="M51" s="8"/>
      <c r="N51" s="8"/>
      <c r="O51" s="8"/>
      <c r="P51" s="8"/>
      <c r="Q51" s="11"/>
      <c r="R51" s="37"/>
      <c r="S51" s="8"/>
      <c r="T51" s="8"/>
      <c r="U51" s="8"/>
      <c r="V51" s="8"/>
      <c r="W51" s="8"/>
      <c r="X51" s="8"/>
      <c r="Y51" s="8"/>
      <c r="Z51" s="8"/>
      <c r="AA51" s="8"/>
      <c r="AB51" s="8"/>
      <c r="AC51" s="11"/>
      <c r="AD51" s="37"/>
      <c r="AE51" s="8"/>
      <c r="AF51" s="8"/>
      <c r="AG51" s="8"/>
      <c r="AH51" s="8"/>
      <c r="AI51" s="8"/>
      <c r="AJ51" s="8"/>
      <c r="AK51" s="8"/>
      <c r="AL51" s="8"/>
      <c r="AM51" s="8"/>
      <c r="AN51" s="13"/>
      <c r="AO51" s="14"/>
      <c r="AP51" s="15"/>
    </row>
    <row r="52" spans="1:42" x14ac:dyDescent="0.3">
      <c r="A52" s="16" t="s">
        <v>32</v>
      </c>
      <c r="B52" s="13"/>
      <c r="C52" s="17"/>
      <c r="D52" s="13"/>
      <c r="E52" s="13"/>
      <c r="F52" s="18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4"/>
      <c r="R52" s="19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4"/>
      <c r="AD52" s="19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4"/>
      <c r="AP52" s="15"/>
    </row>
    <row r="53" spans="1:42" x14ac:dyDescent="0.3">
      <c r="A53" s="20" t="s">
        <v>33</v>
      </c>
      <c r="B53" s="13"/>
      <c r="C53" s="17">
        <f>E53/$B$51</f>
        <v>0</v>
      </c>
      <c r="D53" s="13">
        <v>0</v>
      </c>
      <c r="E53" s="13">
        <f t="shared" si="4"/>
        <v>0</v>
      </c>
      <c r="F53" s="18">
        <f>E53/$E$64</f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f t="shared" si="6"/>
        <v>0</v>
      </c>
      <c r="Q53" s="14">
        <f t="shared" ref="Q53:Q64" si="19">P53/$E$64</f>
        <v>0</v>
      </c>
      <c r="R53" s="19">
        <f>P53/$B$51</f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3">
        <v>0</v>
      </c>
      <c r="AA53" s="13">
        <v>0</v>
      </c>
      <c r="AB53" s="13">
        <f t="shared" si="7"/>
        <v>0</v>
      </c>
      <c r="AC53" s="14">
        <f t="shared" ref="AC53:AC64" si="20">AB53/$E$64</f>
        <v>0</v>
      </c>
      <c r="AD53" s="19">
        <f>AB53/$B$51</f>
        <v>0</v>
      </c>
      <c r="AE53" s="13">
        <v>0</v>
      </c>
      <c r="AF53" s="13">
        <v>0</v>
      </c>
      <c r="AG53" s="13">
        <v>0</v>
      </c>
      <c r="AH53" s="13">
        <v>0</v>
      </c>
      <c r="AI53" s="13">
        <v>0</v>
      </c>
      <c r="AJ53" s="13">
        <v>0</v>
      </c>
      <c r="AK53" s="13">
        <v>0</v>
      </c>
      <c r="AL53" s="13">
        <v>0</v>
      </c>
      <c r="AM53" s="13">
        <v>0</v>
      </c>
      <c r="AN53" s="13">
        <f t="shared" si="8"/>
        <v>0</v>
      </c>
      <c r="AO53" s="14">
        <f t="shared" ref="AO53:AO64" si="21">AN53/$E$64</f>
        <v>0</v>
      </c>
      <c r="AP53" s="15">
        <f>AN53/$B$51</f>
        <v>0</v>
      </c>
    </row>
    <row r="54" spans="1:42" x14ac:dyDescent="0.3">
      <c r="A54" s="20" t="s">
        <v>34</v>
      </c>
      <c r="B54" s="13"/>
      <c r="C54" s="17">
        <f t="shared" ref="C54:C64" si="22">E54/$B$51</f>
        <v>0</v>
      </c>
      <c r="D54" s="13">
        <v>0</v>
      </c>
      <c r="E54" s="13">
        <f t="shared" si="4"/>
        <v>0</v>
      </c>
      <c r="F54" s="18">
        <f t="shared" ref="F54:F64" si="23">E54/$E$64</f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f t="shared" si="6"/>
        <v>0</v>
      </c>
      <c r="Q54" s="14">
        <f t="shared" si="19"/>
        <v>0</v>
      </c>
      <c r="R54" s="19">
        <f>P54/$B$51</f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3">
        <v>0</v>
      </c>
      <c r="AA54" s="13">
        <v>0</v>
      </c>
      <c r="AB54" s="13">
        <f t="shared" si="7"/>
        <v>0</v>
      </c>
      <c r="AC54" s="14">
        <f t="shared" si="20"/>
        <v>0</v>
      </c>
      <c r="AD54" s="19">
        <f>AB54/$B$51</f>
        <v>0</v>
      </c>
      <c r="AE54" s="13">
        <v>0</v>
      </c>
      <c r="AF54" s="13">
        <v>0</v>
      </c>
      <c r="AG54" s="13">
        <v>0</v>
      </c>
      <c r="AH54" s="13">
        <v>0</v>
      </c>
      <c r="AI54" s="13">
        <v>0</v>
      </c>
      <c r="AJ54" s="13">
        <v>0</v>
      </c>
      <c r="AK54" s="13">
        <v>0</v>
      </c>
      <c r="AL54" s="13">
        <v>0</v>
      </c>
      <c r="AM54" s="13">
        <v>0</v>
      </c>
      <c r="AN54" s="13">
        <f t="shared" si="8"/>
        <v>0</v>
      </c>
      <c r="AO54" s="14">
        <f t="shared" si="21"/>
        <v>0</v>
      </c>
      <c r="AP54" s="15">
        <f>AN54/$B$51</f>
        <v>0</v>
      </c>
    </row>
    <row r="55" spans="1:42" x14ac:dyDescent="0.3">
      <c r="A55" s="21" t="s">
        <v>35</v>
      </c>
      <c r="B55" s="22"/>
      <c r="C55" s="23">
        <f t="shared" si="22"/>
        <v>0</v>
      </c>
      <c r="D55" s="22">
        <v>0</v>
      </c>
      <c r="E55" s="22">
        <f t="shared" si="4"/>
        <v>0</v>
      </c>
      <c r="F55" s="24">
        <f t="shared" si="23"/>
        <v>0</v>
      </c>
      <c r="G55" s="22">
        <v>0</v>
      </c>
      <c r="H55" s="22">
        <v>0</v>
      </c>
      <c r="I55" s="22">
        <v>0</v>
      </c>
      <c r="J55" s="22">
        <v>0</v>
      </c>
      <c r="K55" s="22">
        <v>0</v>
      </c>
      <c r="L55" s="22">
        <v>0</v>
      </c>
      <c r="M55" s="22">
        <v>0</v>
      </c>
      <c r="N55" s="22">
        <v>0</v>
      </c>
      <c r="O55" s="22">
        <v>0</v>
      </c>
      <c r="P55" s="22">
        <f t="shared" si="6"/>
        <v>0</v>
      </c>
      <c r="Q55" s="25">
        <f t="shared" si="19"/>
        <v>0</v>
      </c>
      <c r="R55" s="26">
        <f>P55/$B$51</f>
        <v>0</v>
      </c>
      <c r="S55" s="22">
        <v>0</v>
      </c>
      <c r="T55" s="22">
        <v>0</v>
      </c>
      <c r="U55" s="22">
        <v>0</v>
      </c>
      <c r="V55" s="22">
        <v>0</v>
      </c>
      <c r="W55" s="22">
        <v>0</v>
      </c>
      <c r="X55" s="22">
        <v>0</v>
      </c>
      <c r="Y55" s="22">
        <v>0</v>
      </c>
      <c r="Z55" s="22">
        <v>0</v>
      </c>
      <c r="AA55" s="22">
        <v>0</v>
      </c>
      <c r="AB55" s="22">
        <f t="shared" si="7"/>
        <v>0</v>
      </c>
      <c r="AC55" s="25">
        <f t="shared" si="20"/>
        <v>0</v>
      </c>
      <c r="AD55" s="26">
        <f>AB55/$B$51</f>
        <v>0</v>
      </c>
      <c r="AE55" s="22">
        <v>0</v>
      </c>
      <c r="AF55" s="22">
        <v>0</v>
      </c>
      <c r="AG55" s="22">
        <v>0</v>
      </c>
      <c r="AH55" s="22">
        <v>0</v>
      </c>
      <c r="AI55" s="22">
        <v>0</v>
      </c>
      <c r="AJ55" s="22">
        <v>0</v>
      </c>
      <c r="AK55" s="22">
        <v>0</v>
      </c>
      <c r="AL55" s="22">
        <v>0</v>
      </c>
      <c r="AM55" s="22">
        <v>0</v>
      </c>
      <c r="AN55" s="22">
        <f t="shared" si="8"/>
        <v>0</v>
      </c>
      <c r="AO55" s="25">
        <f t="shared" si="21"/>
        <v>0</v>
      </c>
      <c r="AP55" s="27">
        <f>AN55/$B$51</f>
        <v>0</v>
      </c>
    </row>
    <row r="56" spans="1:42" x14ac:dyDescent="0.3">
      <c r="A56" s="16" t="s">
        <v>36</v>
      </c>
      <c r="B56" s="13"/>
      <c r="C56" s="17"/>
      <c r="D56" s="13"/>
      <c r="E56" s="13"/>
      <c r="F56" s="18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4"/>
      <c r="R56" s="19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4"/>
      <c r="AD56" s="19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  <c r="AP56" s="15"/>
    </row>
    <row r="57" spans="1:42" x14ac:dyDescent="0.3">
      <c r="A57" s="20" t="s">
        <v>33</v>
      </c>
      <c r="B57" s="13"/>
      <c r="C57" s="17">
        <f t="shared" si="22"/>
        <v>16.488759556911063</v>
      </c>
      <c r="D57" s="13">
        <v>770.97910643722003</v>
      </c>
      <c r="E57" s="13">
        <f t="shared" si="4"/>
        <v>229028.87024549465</v>
      </c>
      <c r="F57" s="18">
        <f t="shared" si="23"/>
        <v>0.89394117376175675</v>
      </c>
      <c r="G57" s="13">
        <v>123.30603852233983</v>
      </c>
      <c r="H57" s="13">
        <v>17342.841306146551</v>
      </c>
      <c r="I57" s="13">
        <v>6051.566993457117</v>
      </c>
      <c r="J57" s="13">
        <v>1600.0252565228673</v>
      </c>
      <c r="K57" s="13">
        <v>0</v>
      </c>
      <c r="L57" s="13">
        <v>0</v>
      </c>
      <c r="M57" s="13">
        <v>0</v>
      </c>
      <c r="N57" s="13">
        <v>0</v>
      </c>
      <c r="O57" s="13">
        <v>22979.458969545307</v>
      </c>
      <c r="P57" s="13">
        <f t="shared" si="6"/>
        <v>47973.892525671836</v>
      </c>
      <c r="Q57" s="14">
        <f t="shared" si="19"/>
        <v>0.1872507939647538</v>
      </c>
      <c r="R57" s="19">
        <f>P57/$B$51</f>
        <v>3.4538439543320254</v>
      </c>
      <c r="S57" s="13">
        <v>555.31454057585302</v>
      </c>
      <c r="T57" s="13">
        <v>52270.277987276255</v>
      </c>
      <c r="U57" s="13">
        <v>9064.7627803342075</v>
      </c>
      <c r="V57" s="13">
        <v>14736.794896636638</v>
      </c>
      <c r="W57" s="13">
        <v>515.32918020717193</v>
      </c>
      <c r="X57" s="13">
        <v>2.0379446910044452</v>
      </c>
      <c r="Y57" s="13">
        <v>63.135270444001854</v>
      </c>
      <c r="Z57" s="13">
        <v>0</v>
      </c>
      <c r="AA57" s="13">
        <v>88976.552969382159</v>
      </c>
      <c r="AB57" s="13">
        <f t="shared" si="7"/>
        <v>165628.89102897147</v>
      </c>
      <c r="AC57" s="14">
        <f t="shared" si="20"/>
        <v>0.64647956869625034</v>
      </c>
      <c r="AD57" s="19">
        <f>AB57/$B$51</f>
        <v>11.924326207989306</v>
      </c>
      <c r="AE57" s="13">
        <v>92.358527339027162</v>
      </c>
      <c r="AF57" s="13">
        <v>6505.6411425915203</v>
      </c>
      <c r="AG57" s="13">
        <v>1302.0974685619722</v>
      </c>
      <c r="AH57" s="13">
        <v>3728.6736785940038</v>
      </c>
      <c r="AI57" s="13">
        <v>190.91125661760699</v>
      </c>
      <c r="AJ57" s="13">
        <v>0</v>
      </c>
      <c r="AK57" s="13">
        <v>0</v>
      </c>
      <c r="AL57" s="13">
        <v>0</v>
      </c>
      <c r="AM57" s="13">
        <v>3698.763144486255</v>
      </c>
      <c r="AN57" s="13">
        <f t="shared" si="8"/>
        <v>15426.086690851356</v>
      </c>
      <c r="AO57" s="14">
        <f t="shared" si="21"/>
        <v>6.0210811100752687E-2</v>
      </c>
      <c r="AP57" s="15">
        <f>AN57/$B$51</f>
        <v>1.1105893945897305</v>
      </c>
    </row>
    <row r="58" spans="1:42" x14ac:dyDescent="0.3">
      <c r="A58" s="20" t="s">
        <v>34</v>
      </c>
      <c r="B58" s="13"/>
      <c r="C58" s="17">
        <f t="shared" si="22"/>
        <v>1.9562567829509858</v>
      </c>
      <c r="D58" s="13">
        <v>67.318374531928328</v>
      </c>
      <c r="E58" s="13">
        <f t="shared" si="4"/>
        <v>27172.406715189194</v>
      </c>
      <c r="F58" s="18">
        <f t="shared" si="23"/>
        <v>0.10605882623824323</v>
      </c>
      <c r="G58" s="13">
        <v>24.091366823379566</v>
      </c>
      <c r="H58" s="13">
        <v>2043.9334314388366</v>
      </c>
      <c r="I58" s="13">
        <v>5150.5611274333223</v>
      </c>
      <c r="J58" s="13">
        <v>209.81642964076408</v>
      </c>
      <c r="K58" s="13">
        <v>0</v>
      </c>
      <c r="L58" s="13">
        <v>0</v>
      </c>
      <c r="M58" s="13">
        <v>0</v>
      </c>
      <c r="N58" s="13">
        <v>0</v>
      </c>
      <c r="O58" s="13">
        <v>6355.0444003294542</v>
      </c>
      <c r="P58" s="13">
        <f t="shared" si="6"/>
        <v>13759.355388842378</v>
      </c>
      <c r="Q58" s="14">
        <f t="shared" si="19"/>
        <v>5.3705256867060278E-2</v>
      </c>
      <c r="R58" s="19">
        <f>P58/$B$51</f>
        <v>0.99059434044941519</v>
      </c>
      <c r="S58" s="13">
        <v>26.583280390849726</v>
      </c>
      <c r="T58" s="13">
        <v>3640.9797599538147</v>
      </c>
      <c r="U58" s="13">
        <v>2190.7424784314621</v>
      </c>
      <c r="V58" s="13">
        <v>2026.0941532406584</v>
      </c>
      <c r="W58" s="13">
        <v>135.10088194857332</v>
      </c>
      <c r="X58" s="13">
        <v>0</v>
      </c>
      <c r="Y58" s="13">
        <v>0</v>
      </c>
      <c r="Z58" s="13">
        <v>0</v>
      </c>
      <c r="AA58" s="13">
        <v>2130.3737773215107</v>
      </c>
      <c r="AB58" s="13">
        <f t="shared" si="7"/>
        <v>10123.291050896019</v>
      </c>
      <c r="AC58" s="14">
        <f t="shared" si="20"/>
        <v>3.9513039009752948E-2</v>
      </c>
      <c r="AD58" s="19">
        <f>AB58/$B$51</f>
        <v>0.72881865017249958</v>
      </c>
      <c r="AE58" s="13">
        <v>16.643727317699032</v>
      </c>
      <c r="AF58" s="13">
        <v>101.70039279036534</v>
      </c>
      <c r="AG58" s="13">
        <v>381.36675536835435</v>
      </c>
      <c r="AH58" s="13">
        <v>2798.5942413359799</v>
      </c>
      <c r="AI58" s="13">
        <v>8.0988859560975861</v>
      </c>
      <c r="AJ58" s="13">
        <v>0</v>
      </c>
      <c r="AK58" s="13">
        <v>0</v>
      </c>
      <c r="AL58" s="13">
        <v>0</v>
      </c>
      <c r="AM58" s="13">
        <v>0</v>
      </c>
      <c r="AN58" s="13">
        <f t="shared" si="8"/>
        <v>3289.7602754507971</v>
      </c>
      <c r="AO58" s="14">
        <f t="shared" si="21"/>
        <v>1.284053036143E-2</v>
      </c>
      <c r="AP58" s="15">
        <f>AN58/$B$51</f>
        <v>0.23684379232907107</v>
      </c>
    </row>
    <row r="59" spans="1:42" x14ac:dyDescent="0.3">
      <c r="A59" s="21" t="s">
        <v>37</v>
      </c>
      <c r="B59" s="22"/>
      <c r="C59" s="23">
        <f t="shared" si="22"/>
        <v>18.445016339862047</v>
      </c>
      <c r="D59" s="22">
        <v>838.29748096914841</v>
      </c>
      <c r="E59" s="22">
        <f t="shared" si="4"/>
        <v>256201.27696068384</v>
      </c>
      <c r="F59" s="24">
        <f t="shared" si="23"/>
        <v>1</v>
      </c>
      <c r="G59" s="22">
        <v>147.39740534571939</v>
      </c>
      <c r="H59" s="22">
        <v>19386.774737585387</v>
      </c>
      <c r="I59" s="22">
        <v>11202.12812089044</v>
      </c>
      <c r="J59" s="22">
        <v>1809.8416861636313</v>
      </c>
      <c r="K59" s="22">
        <v>0</v>
      </c>
      <c r="L59" s="22">
        <v>0</v>
      </c>
      <c r="M59" s="22">
        <v>0</v>
      </c>
      <c r="N59" s="22">
        <v>0</v>
      </c>
      <c r="O59" s="22">
        <v>29334.503369874761</v>
      </c>
      <c r="P59" s="22">
        <f t="shared" si="6"/>
        <v>61733.247914514221</v>
      </c>
      <c r="Q59" s="25">
        <f t="shared" si="19"/>
        <v>0.24095605083181412</v>
      </c>
      <c r="R59" s="26">
        <f>P59/$B$51</f>
        <v>4.4444382947814418</v>
      </c>
      <c r="S59" s="22">
        <v>581.89782096670274</v>
      </c>
      <c r="T59" s="22">
        <v>55911.257747230069</v>
      </c>
      <c r="U59" s="22">
        <v>11255.50525876567</v>
      </c>
      <c r="V59" s="22">
        <v>16762.889049877296</v>
      </c>
      <c r="W59" s="22">
        <v>650.43006215574519</v>
      </c>
      <c r="X59" s="22">
        <v>2.0379446910044452</v>
      </c>
      <c r="Y59" s="22">
        <v>63.135270444001854</v>
      </c>
      <c r="Z59" s="22">
        <v>0</v>
      </c>
      <c r="AA59" s="22">
        <v>91106.92674670367</v>
      </c>
      <c r="AB59" s="22">
        <f t="shared" si="7"/>
        <v>175752.18207986746</v>
      </c>
      <c r="AC59" s="25">
        <f t="shared" si="20"/>
        <v>0.68599260770600312</v>
      </c>
      <c r="AD59" s="26">
        <f>AB59/$B$51</f>
        <v>12.653144858161804</v>
      </c>
      <c r="AE59" s="22">
        <v>109.00225465672619</v>
      </c>
      <c r="AF59" s="22">
        <v>6607.3415353818855</v>
      </c>
      <c r="AG59" s="22">
        <v>1683.4642239303266</v>
      </c>
      <c r="AH59" s="22">
        <v>6527.2679199299837</v>
      </c>
      <c r="AI59" s="22">
        <v>199.01014257370457</v>
      </c>
      <c r="AJ59" s="22">
        <v>0</v>
      </c>
      <c r="AK59" s="22">
        <v>0</v>
      </c>
      <c r="AL59" s="22">
        <v>0</v>
      </c>
      <c r="AM59" s="22">
        <v>3698.763144486255</v>
      </c>
      <c r="AN59" s="22">
        <f t="shared" si="8"/>
        <v>18715.846966302157</v>
      </c>
      <c r="AO59" s="25">
        <f t="shared" si="21"/>
        <v>7.3051341462182701E-2</v>
      </c>
      <c r="AP59" s="27">
        <f>AN59/$B$51</f>
        <v>1.3474331869188019</v>
      </c>
    </row>
    <row r="60" spans="1:42" x14ac:dyDescent="0.3">
      <c r="A60" s="16" t="s">
        <v>38</v>
      </c>
      <c r="B60" s="13"/>
      <c r="C60" s="17"/>
      <c r="D60" s="13"/>
      <c r="E60" s="13"/>
      <c r="F60" s="18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4"/>
      <c r="R60" s="19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4"/>
      <c r="AD60" s="19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  <c r="AP60" s="15"/>
    </row>
    <row r="61" spans="1:42" x14ac:dyDescent="0.3">
      <c r="A61" s="20" t="s">
        <v>33</v>
      </c>
      <c r="B61" s="13"/>
      <c r="C61" s="17">
        <f t="shared" si="22"/>
        <v>0</v>
      </c>
      <c r="D61" s="13">
        <v>0</v>
      </c>
      <c r="E61" s="13">
        <f t="shared" si="4"/>
        <v>0</v>
      </c>
      <c r="F61" s="18">
        <f t="shared" si="23"/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f t="shared" si="6"/>
        <v>0</v>
      </c>
      <c r="Q61" s="14">
        <f t="shared" si="19"/>
        <v>0</v>
      </c>
      <c r="R61" s="19">
        <f>P61/$B$51</f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3">
        <v>0</v>
      </c>
      <c r="AA61" s="13">
        <v>0</v>
      </c>
      <c r="AB61" s="13">
        <f t="shared" si="7"/>
        <v>0</v>
      </c>
      <c r="AC61" s="14">
        <f t="shared" si="20"/>
        <v>0</v>
      </c>
      <c r="AD61" s="19">
        <f>AB61/$B$51</f>
        <v>0</v>
      </c>
      <c r="AE61" s="13">
        <v>0</v>
      </c>
      <c r="AF61" s="13">
        <v>0</v>
      </c>
      <c r="AG61" s="13">
        <v>0</v>
      </c>
      <c r="AH61" s="13">
        <v>0</v>
      </c>
      <c r="AI61" s="13">
        <v>0</v>
      </c>
      <c r="AJ61" s="13">
        <v>0</v>
      </c>
      <c r="AK61" s="13">
        <v>0</v>
      </c>
      <c r="AL61" s="13">
        <v>0</v>
      </c>
      <c r="AM61" s="13">
        <v>0</v>
      </c>
      <c r="AN61" s="13">
        <f t="shared" si="8"/>
        <v>0</v>
      </c>
      <c r="AO61" s="14">
        <f t="shared" si="21"/>
        <v>0</v>
      </c>
      <c r="AP61" s="15">
        <f>AN61/$B$51</f>
        <v>0</v>
      </c>
    </row>
    <row r="62" spans="1:42" x14ac:dyDescent="0.3">
      <c r="A62" s="20" t="s">
        <v>34</v>
      </c>
      <c r="B62" s="13"/>
      <c r="C62" s="17">
        <f t="shared" si="22"/>
        <v>0</v>
      </c>
      <c r="D62" s="13">
        <v>0</v>
      </c>
      <c r="E62" s="13">
        <f t="shared" si="4"/>
        <v>0</v>
      </c>
      <c r="F62" s="18">
        <f t="shared" si="23"/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13">
        <v>0</v>
      </c>
      <c r="P62" s="13">
        <f t="shared" si="6"/>
        <v>0</v>
      </c>
      <c r="Q62" s="14">
        <f t="shared" si="19"/>
        <v>0</v>
      </c>
      <c r="R62" s="19">
        <f>P62/$B$51</f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13">
        <v>0</v>
      </c>
      <c r="AA62" s="13">
        <v>0</v>
      </c>
      <c r="AB62" s="13">
        <f t="shared" si="7"/>
        <v>0</v>
      </c>
      <c r="AC62" s="14">
        <f t="shared" si="20"/>
        <v>0</v>
      </c>
      <c r="AD62" s="19">
        <f>AB62/$B$51</f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13">
        <v>0</v>
      </c>
      <c r="AL62" s="13">
        <v>0</v>
      </c>
      <c r="AM62" s="13">
        <v>0</v>
      </c>
      <c r="AN62" s="13">
        <f t="shared" si="8"/>
        <v>0</v>
      </c>
      <c r="AO62" s="14">
        <f t="shared" si="21"/>
        <v>0</v>
      </c>
      <c r="AP62" s="15">
        <f>AN62/$B$51</f>
        <v>0</v>
      </c>
    </row>
    <row r="63" spans="1:42" x14ac:dyDescent="0.3">
      <c r="A63" s="21" t="s">
        <v>39</v>
      </c>
      <c r="B63" s="22"/>
      <c r="C63" s="23">
        <f t="shared" si="22"/>
        <v>0</v>
      </c>
      <c r="D63" s="22">
        <v>0</v>
      </c>
      <c r="E63" s="22">
        <f t="shared" si="4"/>
        <v>0</v>
      </c>
      <c r="F63" s="24">
        <f t="shared" si="23"/>
        <v>0</v>
      </c>
      <c r="G63" s="22">
        <v>0</v>
      </c>
      <c r="H63" s="22">
        <v>0</v>
      </c>
      <c r="I63" s="22">
        <v>0</v>
      </c>
      <c r="J63" s="22">
        <v>0</v>
      </c>
      <c r="K63" s="22">
        <v>0</v>
      </c>
      <c r="L63" s="22">
        <v>0</v>
      </c>
      <c r="M63" s="22">
        <v>0</v>
      </c>
      <c r="N63" s="22">
        <v>0</v>
      </c>
      <c r="O63" s="22">
        <v>0</v>
      </c>
      <c r="P63" s="22">
        <f t="shared" si="6"/>
        <v>0</v>
      </c>
      <c r="Q63" s="25">
        <f t="shared" si="19"/>
        <v>0</v>
      </c>
      <c r="R63" s="26">
        <f>P63/$B$51</f>
        <v>0</v>
      </c>
      <c r="S63" s="22">
        <v>0</v>
      </c>
      <c r="T63" s="22">
        <v>0</v>
      </c>
      <c r="U63" s="22">
        <v>0</v>
      </c>
      <c r="V63" s="22">
        <v>0</v>
      </c>
      <c r="W63" s="22">
        <v>0</v>
      </c>
      <c r="X63" s="22">
        <v>0</v>
      </c>
      <c r="Y63" s="22">
        <v>0</v>
      </c>
      <c r="Z63" s="22">
        <v>0</v>
      </c>
      <c r="AA63" s="22">
        <v>0</v>
      </c>
      <c r="AB63" s="22">
        <f t="shared" si="7"/>
        <v>0</v>
      </c>
      <c r="AC63" s="25">
        <f t="shared" si="20"/>
        <v>0</v>
      </c>
      <c r="AD63" s="26">
        <f>AB63/$B$51</f>
        <v>0</v>
      </c>
      <c r="AE63" s="22">
        <v>0</v>
      </c>
      <c r="AF63" s="22">
        <v>0</v>
      </c>
      <c r="AG63" s="22">
        <v>0</v>
      </c>
      <c r="AH63" s="22">
        <v>0</v>
      </c>
      <c r="AI63" s="22">
        <v>0</v>
      </c>
      <c r="AJ63" s="22">
        <v>0</v>
      </c>
      <c r="AK63" s="22">
        <v>0</v>
      </c>
      <c r="AL63" s="22">
        <v>0</v>
      </c>
      <c r="AM63" s="22">
        <v>0</v>
      </c>
      <c r="AN63" s="22">
        <f t="shared" si="8"/>
        <v>0</v>
      </c>
      <c r="AO63" s="25">
        <f t="shared" si="21"/>
        <v>0</v>
      </c>
      <c r="AP63" s="27">
        <f>AN63/$B$51</f>
        <v>0</v>
      </c>
    </row>
    <row r="64" spans="1:42" x14ac:dyDescent="0.3">
      <c r="A64" s="38" t="s">
        <v>46</v>
      </c>
      <c r="B64" s="29"/>
      <c r="C64" s="30">
        <f t="shared" si="22"/>
        <v>18.445016339862047</v>
      </c>
      <c r="D64" s="29">
        <v>838.29748096914841</v>
      </c>
      <c r="E64" s="29">
        <f t="shared" si="4"/>
        <v>256201.27696068384</v>
      </c>
      <c r="F64" s="31">
        <f t="shared" si="23"/>
        <v>1</v>
      </c>
      <c r="G64" s="29">
        <v>147.39740534571939</v>
      </c>
      <c r="H64" s="29">
        <v>19386.774737585387</v>
      </c>
      <c r="I64" s="29">
        <v>11202.12812089044</v>
      </c>
      <c r="J64" s="29">
        <v>1809.8416861636313</v>
      </c>
      <c r="K64" s="29">
        <v>0</v>
      </c>
      <c r="L64" s="29">
        <v>0</v>
      </c>
      <c r="M64" s="29">
        <v>0</v>
      </c>
      <c r="N64" s="29">
        <v>0</v>
      </c>
      <c r="O64" s="29">
        <v>29334.503369874761</v>
      </c>
      <c r="P64" s="29">
        <f t="shared" si="6"/>
        <v>61733.247914514221</v>
      </c>
      <c r="Q64" s="32">
        <f t="shared" si="19"/>
        <v>0.24095605083181412</v>
      </c>
      <c r="R64" s="33">
        <f>P64/$B$51</f>
        <v>4.4444382947814418</v>
      </c>
      <c r="S64" s="29">
        <v>581.89782096670274</v>
      </c>
      <c r="T64" s="29">
        <v>55911.257747230069</v>
      </c>
      <c r="U64" s="29">
        <v>11255.50525876567</v>
      </c>
      <c r="V64" s="29">
        <v>16762.889049877296</v>
      </c>
      <c r="W64" s="29">
        <v>650.43006215574519</v>
      </c>
      <c r="X64" s="29">
        <v>2.0379446910044452</v>
      </c>
      <c r="Y64" s="29">
        <v>63.135270444001854</v>
      </c>
      <c r="Z64" s="29">
        <v>0</v>
      </c>
      <c r="AA64" s="29">
        <v>91106.92674670367</v>
      </c>
      <c r="AB64" s="29">
        <f t="shared" si="7"/>
        <v>175752.18207986746</v>
      </c>
      <c r="AC64" s="32">
        <f t="shared" si="20"/>
        <v>0.68599260770600312</v>
      </c>
      <c r="AD64" s="33">
        <f>AB64/$B$51</f>
        <v>12.653144858161804</v>
      </c>
      <c r="AE64" s="29">
        <v>109.00225465672619</v>
      </c>
      <c r="AF64" s="29">
        <v>6607.3415353818855</v>
      </c>
      <c r="AG64" s="29">
        <v>1683.4642239303266</v>
      </c>
      <c r="AH64" s="29">
        <v>6527.2679199299837</v>
      </c>
      <c r="AI64" s="29">
        <v>199.01014257370457</v>
      </c>
      <c r="AJ64" s="29">
        <v>0</v>
      </c>
      <c r="AK64" s="29">
        <v>0</v>
      </c>
      <c r="AL64" s="29">
        <v>0</v>
      </c>
      <c r="AM64" s="29">
        <v>3698.763144486255</v>
      </c>
      <c r="AN64" s="29">
        <f t="shared" si="8"/>
        <v>18715.846966302157</v>
      </c>
      <c r="AO64" s="32">
        <f t="shared" si="21"/>
        <v>7.3051341462182701E-2</v>
      </c>
      <c r="AP64" s="34">
        <f>AN64/$B$51</f>
        <v>1.3474331869188019</v>
      </c>
    </row>
    <row r="65" spans="1:42" x14ac:dyDescent="0.3">
      <c r="A65" s="35" t="s">
        <v>47</v>
      </c>
      <c r="B65" s="8">
        <v>125484</v>
      </c>
      <c r="C65" s="9"/>
      <c r="D65" s="8"/>
      <c r="E65" s="8"/>
      <c r="F65" s="36"/>
      <c r="G65" s="8"/>
      <c r="H65" s="8"/>
      <c r="I65" s="8"/>
      <c r="J65" s="8"/>
      <c r="K65" s="8"/>
      <c r="L65" s="8"/>
      <c r="M65" s="8"/>
      <c r="N65" s="8"/>
      <c r="O65" s="8"/>
      <c r="P65" s="8"/>
      <c r="Q65" s="11"/>
      <c r="R65" s="37"/>
      <c r="S65" s="8"/>
      <c r="T65" s="8"/>
      <c r="U65" s="8"/>
      <c r="V65" s="8"/>
      <c r="W65" s="8"/>
      <c r="X65" s="8"/>
      <c r="Y65" s="8"/>
      <c r="Z65" s="8"/>
      <c r="AA65" s="8"/>
      <c r="AB65" s="8"/>
      <c r="AC65" s="11"/>
      <c r="AD65" s="37"/>
      <c r="AE65" s="8"/>
      <c r="AF65" s="8"/>
      <c r="AG65" s="8"/>
      <c r="AH65" s="8"/>
      <c r="AI65" s="8"/>
      <c r="AJ65" s="8"/>
      <c r="AK65" s="8"/>
      <c r="AL65" s="8"/>
      <c r="AM65" s="8"/>
      <c r="AN65" s="13"/>
      <c r="AO65" s="14"/>
      <c r="AP65" s="15"/>
    </row>
    <row r="66" spans="1:42" x14ac:dyDescent="0.3">
      <c r="A66" s="16" t="s">
        <v>32</v>
      </c>
      <c r="B66" s="13"/>
      <c r="C66" s="17"/>
      <c r="D66" s="13"/>
      <c r="E66" s="13"/>
      <c r="F66" s="18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4"/>
      <c r="R66" s="19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4"/>
      <c r="AD66" s="19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  <c r="AP66" s="15"/>
    </row>
    <row r="67" spans="1:42" x14ac:dyDescent="0.3">
      <c r="A67" s="20" t="s">
        <v>33</v>
      </c>
      <c r="B67" s="13"/>
      <c r="C67" s="17">
        <f>E67/$B$65</f>
        <v>20.089756800174253</v>
      </c>
      <c r="D67" s="13">
        <v>6937.4509108489519</v>
      </c>
      <c r="E67" s="13">
        <f t="shared" si="4"/>
        <v>2520943.0423130658</v>
      </c>
      <c r="F67" s="18">
        <f>E67/$E$78</f>
        <v>0.44558412489132743</v>
      </c>
      <c r="G67" s="13">
        <v>1153.8264943368681</v>
      </c>
      <c r="H67" s="13">
        <v>221878.55255698552</v>
      </c>
      <c r="I67" s="13">
        <v>44502.806525661741</v>
      </c>
      <c r="J67" s="13">
        <v>112527.13372919908</v>
      </c>
      <c r="K67" s="13">
        <v>41220.439005053136</v>
      </c>
      <c r="L67" s="13">
        <v>7161.5147836592814</v>
      </c>
      <c r="M67" s="13">
        <v>0</v>
      </c>
      <c r="N67" s="13">
        <v>1192.0560351422118</v>
      </c>
      <c r="O67" s="13">
        <v>45223.882446026968</v>
      </c>
      <c r="P67" s="13">
        <f t="shared" si="6"/>
        <v>473706.38508172793</v>
      </c>
      <c r="Q67" s="14">
        <f t="shared" ref="Q67:Q78" si="24">P67/$E$78</f>
        <v>8.3729002008075995E-2</v>
      </c>
      <c r="R67" s="19">
        <f>P67/$B$65</f>
        <v>3.7750341484310983</v>
      </c>
      <c r="S67" s="13">
        <v>4923.9360707223505</v>
      </c>
      <c r="T67" s="13">
        <v>812954.34735408181</v>
      </c>
      <c r="U67" s="13">
        <v>169193.46620138187</v>
      </c>
      <c r="V67" s="13">
        <v>468468.31769364502</v>
      </c>
      <c r="W67" s="13">
        <v>151208.19811689603</v>
      </c>
      <c r="X67" s="13">
        <v>23866.752923789241</v>
      </c>
      <c r="Y67" s="13">
        <v>0</v>
      </c>
      <c r="Z67" s="13">
        <v>8712.8665089771475</v>
      </c>
      <c r="AA67" s="13">
        <v>145538.55777379047</v>
      </c>
      <c r="AB67" s="13">
        <f t="shared" si="7"/>
        <v>1779942.5065725618</v>
      </c>
      <c r="AC67" s="14">
        <f t="shared" ref="AC67:AC78" si="25">AB67/$E$78</f>
        <v>0.31461009266607504</v>
      </c>
      <c r="AD67" s="19">
        <f>AB67/$B$65</f>
        <v>14.18461721472508</v>
      </c>
      <c r="AE67" s="13">
        <v>859.68834578973406</v>
      </c>
      <c r="AF67" s="13">
        <v>139771.3919028856</v>
      </c>
      <c r="AG67" s="13">
        <v>16288.40438982084</v>
      </c>
      <c r="AH67" s="13">
        <v>63309.484258101111</v>
      </c>
      <c r="AI67" s="13">
        <v>30168.089979067019</v>
      </c>
      <c r="AJ67" s="13">
        <v>1206.201244231738</v>
      </c>
      <c r="AK67" s="13">
        <v>0</v>
      </c>
      <c r="AL67" s="13">
        <v>1026.0904274288562</v>
      </c>
      <c r="AM67" s="13">
        <v>15524.488457240794</v>
      </c>
      <c r="AN67" s="13">
        <f t="shared" si="8"/>
        <v>267294.15065877599</v>
      </c>
      <c r="AO67" s="14">
        <f t="shared" ref="AO67:AO78" si="26">AN67/$E$78</f>
        <v>4.7245030217176368E-2</v>
      </c>
      <c r="AP67" s="15">
        <f>AN67/$B$65</f>
        <v>2.1301054370180741</v>
      </c>
    </row>
    <row r="68" spans="1:42" x14ac:dyDescent="0.3">
      <c r="A68" s="20" t="s">
        <v>34</v>
      </c>
      <c r="B68" s="13"/>
      <c r="C68" s="17">
        <f t="shared" ref="C68:C78" si="27">E68/$B$65</f>
        <v>24.855470013147528</v>
      </c>
      <c r="D68" s="13">
        <v>4462.83046144536</v>
      </c>
      <c r="E68" s="13">
        <f t="shared" si="4"/>
        <v>3118963.7991298046</v>
      </c>
      <c r="F68" s="18">
        <f t="shared" ref="F68:F78" si="28">E68/$E$78</f>
        <v>0.5512860590962908</v>
      </c>
      <c r="G68" s="13">
        <v>397.24536749451829</v>
      </c>
      <c r="H68" s="13">
        <v>50117.032979968339</v>
      </c>
      <c r="I68" s="13">
        <v>11359.289908243587</v>
      </c>
      <c r="J68" s="13">
        <v>98144.977752613326</v>
      </c>
      <c r="K68" s="13">
        <v>91145.581974037865</v>
      </c>
      <c r="L68" s="13">
        <v>779.98905355188913</v>
      </c>
      <c r="M68" s="13">
        <v>0</v>
      </c>
      <c r="N68" s="13">
        <v>20454.252029287833</v>
      </c>
      <c r="O68" s="13">
        <v>2670.4139269802981</v>
      </c>
      <c r="P68" s="13">
        <f t="shared" si="6"/>
        <v>274671.53762468311</v>
      </c>
      <c r="Q68" s="14">
        <f t="shared" si="24"/>
        <v>4.8549005142437762E-2</v>
      </c>
      <c r="R68" s="19">
        <f>P68/$B$65</f>
        <v>2.1888968922307477</v>
      </c>
      <c r="S68" s="13">
        <v>2903.7760122511813</v>
      </c>
      <c r="T68" s="13">
        <v>396714.29950659297</v>
      </c>
      <c r="U68" s="13">
        <v>129579.01150851906</v>
      </c>
      <c r="V68" s="13">
        <v>759947.66402906878</v>
      </c>
      <c r="W68" s="13">
        <v>626335.65983965853</v>
      </c>
      <c r="X68" s="13">
        <v>2750.2683705542454</v>
      </c>
      <c r="Y68" s="13">
        <v>0</v>
      </c>
      <c r="Z68" s="13">
        <v>109453.74711016302</v>
      </c>
      <c r="AA68" s="13">
        <v>9927.2924444889595</v>
      </c>
      <c r="AB68" s="13">
        <f t="shared" si="7"/>
        <v>2034707.9428090458</v>
      </c>
      <c r="AC68" s="14">
        <f t="shared" si="25"/>
        <v>0.35964063562266335</v>
      </c>
      <c r="AD68" s="19">
        <f>AB68/$B$65</f>
        <v>16.214879528936326</v>
      </c>
      <c r="AE68" s="13">
        <v>1161.8090816996603</v>
      </c>
      <c r="AF68" s="13">
        <v>155101.91032552376</v>
      </c>
      <c r="AG68" s="13">
        <v>121551.96973957271</v>
      </c>
      <c r="AH68" s="13">
        <v>316026.77806435089</v>
      </c>
      <c r="AI68" s="13">
        <v>174583.3979282174</v>
      </c>
      <c r="AJ68" s="13">
        <v>983.44414239219475</v>
      </c>
      <c r="AK68" s="13">
        <v>0</v>
      </c>
      <c r="AL68" s="13">
        <v>39658.664743844951</v>
      </c>
      <c r="AM68" s="13">
        <v>1678.1537521736784</v>
      </c>
      <c r="AN68" s="13">
        <f t="shared" si="8"/>
        <v>809584.31869607558</v>
      </c>
      <c r="AO68" s="14">
        <f t="shared" si="26"/>
        <v>0.14309641833118963</v>
      </c>
      <c r="AP68" s="15">
        <f>AN68/$B$65</f>
        <v>6.4516935919804563</v>
      </c>
    </row>
    <row r="69" spans="1:42" x14ac:dyDescent="0.3">
      <c r="A69" s="21" t="s">
        <v>35</v>
      </c>
      <c r="B69" s="22"/>
      <c r="C69" s="23">
        <f t="shared" si="27"/>
        <v>44.945226813321767</v>
      </c>
      <c r="D69" s="22">
        <v>11400.281372294312</v>
      </c>
      <c r="E69" s="22">
        <f t="shared" si="4"/>
        <v>5639906.841442869</v>
      </c>
      <c r="F69" s="24">
        <f t="shared" si="28"/>
        <v>0.99687018398761795</v>
      </c>
      <c r="G69" s="22">
        <v>1551.0718618313863</v>
      </c>
      <c r="H69" s="22">
        <v>271995.58553695388</v>
      </c>
      <c r="I69" s="22">
        <v>55862.096433905332</v>
      </c>
      <c r="J69" s="22">
        <v>210672.1114818124</v>
      </c>
      <c r="K69" s="22">
        <v>132366.020979091</v>
      </c>
      <c r="L69" s="22">
        <v>7941.5038372111703</v>
      </c>
      <c r="M69" s="22">
        <v>0</v>
      </c>
      <c r="N69" s="22">
        <v>21646.308064430043</v>
      </c>
      <c r="O69" s="22">
        <v>47894.296373007266</v>
      </c>
      <c r="P69" s="22">
        <f t="shared" si="6"/>
        <v>748377.92270641099</v>
      </c>
      <c r="Q69" s="25">
        <f t="shared" si="24"/>
        <v>0.13227800715051374</v>
      </c>
      <c r="R69" s="26">
        <f>P69/$B$65</f>
        <v>5.9639310406618451</v>
      </c>
      <c r="S69" s="22">
        <v>7827.7120829735322</v>
      </c>
      <c r="T69" s="22">
        <v>1209668.6468606747</v>
      </c>
      <c r="U69" s="22">
        <v>298772.47770990094</v>
      </c>
      <c r="V69" s="22">
        <v>1228415.9817227139</v>
      </c>
      <c r="W69" s="22">
        <v>777543.85795655451</v>
      </c>
      <c r="X69" s="22">
        <v>26617.021294343485</v>
      </c>
      <c r="Y69" s="22">
        <v>0</v>
      </c>
      <c r="Z69" s="22">
        <v>118166.61361914017</v>
      </c>
      <c r="AA69" s="22">
        <v>155465.85021827943</v>
      </c>
      <c r="AB69" s="22">
        <f t="shared" si="7"/>
        <v>3814650.4493816067</v>
      </c>
      <c r="AC69" s="25">
        <f t="shared" si="25"/>
        <v>0.67425072828873822</v>
      </c>
      <c r="AD69" s="26">
        <f>AB69/$B$65</f>
        <v>30.399496743661395</v>
      </c>
      <c r="AE69" s="22">
        <v>2021.4974274893943</v>
      </c>
      <c r="AF69" s="22">
        <v>294873.30222840933</v>
      </c>
      <c r="AG69" s="22">
        <v>137840.37412939355</v>
      </c>
      <c r="AH69" s="22">
        <v>379336.26232245198</v>
      </c>
      <c r="AI69" s="22">
        <v>204751.48790728441</v>
      </c>
      <c r="AJ69" s="22">
        <v>2189.6453866239326</v>
      </c>
      <c r="AK69" s="22">
        <v>0</v>
      </c>
      <c r="AL69" s="22">
        <v>40684.755171273806</v>
      </c>
      <c r="AM69" s="22">
        <v>17202.642209414473</v>
      </c>
      <c r="AN69" s="22">
        <f t="shared" si="8"/>
        <v>1076878.4693548514</v>
      </c>
      <c r="AO69" s="25">
        <f t="shared" si="26"/>
        <v>0.19034144854836596</v>
      </c>
      <c r="AP69" s="27">
        <f>AN69/$B$65</f>
        <v>8.5817990289985282</v>
      </c>
    </row>
    <row r="70" spans="1:42" x14ac:dyDescent="0.3">
      <c r="A70" s="16" t="s">
        <v>36</v>
      </c>
      <c r="B70" s="13"/>
      <c r="C70" s="17"/>
      <c r="D70" s="13"/>
      <c r="E70" s="13"/>
      <c r="F70" s="18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4"/>
      <c r="R70" s="19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4"/>
      <c r="AD70" s="19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  <c r="AP70" s="15"/>
    </row>
    <row r="71" spans="1:42" x14ac:dyDescent="0.3">
      <c r="A71" s="20" t="s">
        <v>33</v>
      </c>
      <c r="B71" s="13"/>
      <c r="C71" s="17">
        <f t="shared" si="27"/>
        <v>4.524649910552122E-4</v>
      </c>
      <c r="D71" s="13">
        <v>0.20071663840030912</v>
      </c>
      <c r="E71" s="13">
        <f t="shared" si="4"/>
        <v>56.777116937572245</v>
      </c>
      <c r="F71" s="18">
        <f t="shared" si="28"/>
        <v>1.0035523032391826E-5</v>
      </c>
      <c r="G71" s="13">
        <v>0.13680625740041841</v>
      </c>
      <c r="H71" s="13">
        <v>0</v>
      </c>
      <c r="I71" s="13">
        <v>0</v>
      </c>
      <c r="J71" s="13">
        <v>9.60626178214258</v>
      </c>
      <c r="K71" s="13">
        <v>29.092397861228577</v>
      </c>
      <c r="L71" s="13">
        <v>0</v>
      </c>
      <c r="M71" s="13">
        <v>0</v>
      </c>
      <c r="N71" s="13">
        <v>0</v>
      </c>
      <c r="O71" s="13">
        <v>0</v>
      </c>
      <c r="P71" s="13">
        <f t="shared" si="6"/>
        <v>38.698659643371158</v>
      </c>
      <c r="Q71" s="14">
        <f t="shared" si="24"/>
        <v>6.8401023356074154E-6</v>
      </c>
      <c r="R71" s="19">
        <f>P71/$B$65</f>
        <v>3.0839517104468427E-4</v>
      </c>
      <c r="S71" s="13">
        <v>6.3910380999890715E-2</v>
      </c>
      <c r="T71" s="13">
        <v>0</v>
      </c>
      <c r="U71" s="13">
        <v>0</v>
      </c>
      <c r="V71" s="13">
        <v>4.4876591330503262</v>
      </c>
      <c r="W71" s="13">
        <v>13.59079816115076</v>
      </c>
      <c r="X71" s="13">
        <v>0</v>
      </c>
      <c r="Y71" s="13">
        <v>0</v>
      </c>
      <c r="Z71" s="13">
        <v>0</v>
      </c>
      <c r="AA71" s="13">
        <v>0</v>
      </c>
      <c r="AB71" s="13">
        <f t="shared" si="7"/>
        <v>18.078457294201087</v>
      </c>
      <c r="AC71" s="14">
        <f t="shared" si="25"/>
        <v>3.1954206967844093E-6</v>
      </c>
      <c r="AD71" s="19">
        <f>AB71/$B$65</f>
        <v>1.4406982001052794E-4</v>
      </c>
      <c r="AE71" s="13">
        <v>0</v>
      </c>
      <c r="AF71" s="13">
        <v>0</v>
      </c>
      <c r="AG71" s="13">
        <v>0</v>
      </c>
      <c r="AH71" s="13">
        <v>0</v>
      </c>
      <c r="AI71" s="13">
        <v>0</v>
      </c>
      <c r="AJ71" s="13">
        <v>0</v>
      </c>
      <c r="AK71" s="13">
        <v>0</v>
      </c>
      <c r="AL71" s="13">
        <v>0</v>
      </c>
      <c r="AM71" s="13">
        <v>0</v>
      </c>
      <c r="AN71" s="13">
        <f t="shared" si="8"/>
        <v>0</v>
      </c>
      <c r="AO71" s="14">
        <f t="shared" si="26"/>
        <v>0</v>
      </c>
      <c r="AP71" s="15">
        <f>AN71/$B$65</f>
        <v>0</v>
      </c>
    </row>
    <row r="72" spans="1:42" x14ac:dyDescent="0.3">
      <c r="A72" s="20" t="s">
        <v>34</v>
      </c>
      <c r="B72" s="13"/>
      <c r="C72" s="17">
        <f t="shared" si="27"/>
        <v>0.14065947999437611</v>
      </c>
      <c r="D72" s="13">
        <v>26.094985542802238</v>
      </c>
      <c r="E72" s="13">
        <f t="shared" si="4"/>
        <v>17650.514187614292</v>
      </c>
      <c r="F72" s="18">
        <f t="shared" si="28"/>
        <v>3.1197804893496584E-3</v>
      </c>
      <c r="G72" s="13">
        <v>4.4396022549503025</v>
      </c>
      <c r="H72" s="13">
        <v>0</v>
      </c>
      <c r="I72" s="13">
        <v>120.43187240067385</v>
      </c>
      <c r="J72" s="13">
        <v>1183.7437972042719</v>
      </c>
      <c r="K72" s="13">
        <v>987.73711923393614</v>
      </c>
      <c r="L72" s="13">
        <v>0</v>
      </c>
      <c r="M72" s="13">
        <v>0</v>
      </c>
      <c r="N72" s="13">
        <v>238.77450878023328</v>
      </c>
      <c r="O72" s="13">
        <v>0</v>
      </c>
      <c r="P72" s="13">
        <f t="shared" si="6"/>
        <v>2530.6872976191153</v>
      </c>
      <c r="Q72" s="14">
        <f t="shared" si="24"/>
        <v>4.473064507830222E-4</v>
      </c>
      <c r="R72" s="19">
        <f>P72/$B$65</f>
        <v>2.0167410168779407E-2</v>
      </c>
      <c r="S72" s="13">
        <v>17.353916828901685</v>
      </c>
      <c r="T72" s="13">
        <v>0</v>
      </c>
      <c r="U72" s="13">
        <v>80.423788593291164</v>
      </c>
      <c r="V72" s="13">
        <v>4418.67437468561</v>
      </c>
      <c r="W72" s="13">
        <v>5923.3583725842809</v>
      </c>
      <c r="X72" s="13">
        <v>0</v>
      </c>
      <c r="Y72" s="13">
        <v>0</v>
      </c>
      <c r="Z72" s="13">
        <v>2027.0563074532818</v>
      </c>
      <c r="AA72" s="13">
        <v>0</v>
      </c>
      <c r="AB72" s="13">
        <f t="shared" si="7"/>
        <v>12449.512843316463</v>
      </c>
      <c r="AC72" s="14">
        <f t="shared" si="25"/>
        <v>2.2004881476904107E-3</v>
      </c>
      <c r="AD72" s="19">
        <f>AB72/$B$65</f>
        <v>9.9211954060409793E-2</v>
      </c>
      <c r="AE72" s="13">
        <v>4.3014664589502525</v>
      </c>
      <c r="AF72" s="13">
        <v>0</v>
      </c>
      <c r="AG72" s="13">
        <v>2.1960519529681419</v>
      </c>
      <c r="AH72" s="13">
        <v>1168.8189072883895</v>
      </c>
      <c r="AI72" s="13">
        <v>1077.5387210753936</v>
      </c>
      <c r="AJ72" s="13">
        <v>0</v>
      </c>
      <c r="AK72" s="13">
        <v>0</v>
      </c>
      <c r="AL72" s="13">
        <v>421.76036636196272</v>
      </c>
      <c r="AM72" s="13">
        <v>0</v>
      </c>
      <c r="AN72" s="13">
        <f t="shared" si="8"/>
        <v>2670.3140466787145</v>
      </c>
      <c r="AO72" s="14">
        <f t="shared" si="26"/>
        <v>4.7198589087622534E-4</v>
      </c>
      <c r="AP72" s="15">
        <f>AN72/$B$65</f>
        <v>2.1280115765186913E-2</v>
      </c>
    </row>
    <row r="73" spans="1:42" x14ac:dyDescent="0.3">
      <c r="A73" s="21" t="s">
        <v>37</v>
      </c>
      <c r="B73" s="22"/>
      <c r="C73" s="23">
        <f t="shared" si="27"/>
        <v>0.14111194498543134</v>
      </c>
      <c r="D73" s="22">
        <v>26.295702181202547</v>
      </c>
      <c r="E73" s="22">
        <f t="shared" si="4"/>
        <v>17707.291304551865</v>
      </c>
      <c r="F73" s="24">
        <f t="shared" si="28"/>
        <v>3.1298160123820504E-3</v>
      </c>
      <c r="G73" s="22">
        <v>4.5764085123507208</v>
      </c>
      <c r="H73" s="22">
        <v>0</v>
      </c>
      <c r="I73" s="22">
        <v>120.43187240067385</v>
      </c>
      <c r="J73" s="22">
        <v>1193.3500589864145</v>
      </c>
      <c r="K73" s="22">
        <v>1016.8295170951648</v>
      </c>
      <c r="L73" s="22">
        <v>0</v>
      </c>
      <c r="M73" s="22">
        <v>0</v>
      </c>
      <c r="N73" s="22">
        <v>238.77450878023328</v>
      </c>
      <c r="O73" s="22">
        <v>0</v>
      </c>
      <c r="P73" s="22">
        <f t="shared" si="6"/>
        <v>2569.3859572624865</v>
      </c>
      <c r="Q73" s="25">
        <f t="shared" si="24"/>
        <v>4.5414655311862967E-4</v>
      </c>
      <c r="R73" s="26">
        <f>P73/$B$65</f>
        <v>2.0475805339824092E-2</v>
      </c>
      <c r="S73" s="22">
        <v>17.417827209901574</v>
      </c>
      <c r="T73" s="22">
        <v>0</v>
      </c>
      <c r="U73" s="22">
        <v>80.423788593291164</v>
      </c>
      <c r="V73" s="22">
        <v>4423.1620338186603</v>
      </c>
      <c r="W73" s="22">
        <v>5936.9491707454317</v>
      </c>
      <c r="X73" s="22">
        <v>0</v>
      </c>
      <c r="Y73" s="22">
        <v>0</v>
      </c>
      <c r="Z73" s="22">
        <v>2027.0563074532818</v>
      </c>
      <c r="AA73" s="22">
        <v>0</v>
      </c>
      <c r="AB73" s="22">
        <f t="shared" si="7"/>
        <v>12467.591300610666</v>
      </c>
      <c r="AC73" s="25">
        <f t="shared" si="25"/>
        <v>2.2036835683871955E-3</v>
      </c>
      <c r="AD73" s="26">
        <f>AB73/$B$65</f>
        <v>9.9356023880420336E-2</v>
      </c>
      <c r="AE73" s="22">
        <v>4.3014664589502525</v>
      </c>
      <c r="AF73" s="22">
        <v>0</v>
      </c>
      <c r="AG73" s="22">
        <v>2.1960519529681419</v>
      </c>
      <c r="AH73" s="22">
        <v>1168.8189072883895</v>
      </c>
      <c r="AI73" s="22">
        <v>1077.5387210753936</v>
      </c>
      <c r="AJ73" s="22">
        <v>0</v>
      </c>
      <c r="AK73" s="22">
        <v>0</v>
      </c>
      <c r="AL73" s="22">
        <v>421.76036636196272</v>
      </c>
      <c r="AM73" s="22">
        <v>0</v>
      </c>
      <c r="AN73" s="22">
        <f t="shared" si="8"/>
        <v>2670.3140466787145</v>
      </c>
      <c r="AO73" s="25">
        <f t="shared" si="26"/>
        <v>4.7198589087622534E-4</v>
      </c>
      <c r="AP73" s="27">
        <f>AN73/$B$65</f>
        <v>2.1280115765186913E-2</v>
      </c>
    </row>
    <row r="74" spans="1:42" x14ac:dyDescent="0.3">
      <c r="A74" s="16" t="s">
        <v>38</v>
      </c>
      <c r="B74" s="13"/>
      <c r="C74" s="17"/>
      <c r="D74" s="13"/>
      <c r="E74" s="13"/>
      <c r="F74" s="18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4"/>
      <c r="R74" s="19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4"/>
      <c r="AD74" s="19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  <c r="AP74" s="15"/>
    </row>
    <row r="75" spans="1:42" x14ac:dyDescent="0.3">
      <c r="A75" s="20" t="s">
        <v>33</v>
      </c>
      <c r="B75" s="13"/>
      <c r="C75" s="17">
        <f t="shared" si="27"/>
        <v>0</v>
      </c>
      <c r="D75" s="13">
        <v>0</v>
      </c>
      <c r="E75" s="13">
        <f t="shared" si="4"/>
        <v>0</v>
      </c>
      <c r="F75" s="18">
        <f t="shared" si="28"/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f t="shared" si="6"/>
        <v>0</v>
      </c>
      <c r="Q75" s="14">
        <f t="shared" si="24"/>
        <v>0</v>
      </c>
      <c r="R75" s="19">
        <f>P75/$B$65</f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3">
        <v>0</v>
      </c>
      <c r="AA75" s="13">
        <v>0</v>
      </c>
      <c r="AB75" s="13">
        <f t="shared" si="7"/>
        <v>0</v>
      </c>
      <c r="AC75" s="14">
        <f t="shared" si="25"/>
        <v>0</v>
      </c>
      <c r="AD75" s="19">
        <f>AB75/$B$65</f>
        <v>0</v>
      </c>
      <c r="AE75" s="13">
        <v>0</v>
      </c>
      <c r="AF75" s="13">
        <v>0</v>
      </c>
      <c r="AG75" s="13">
        <v>0</v>
      </c>
      <c r="AH75" s="13">
        <v>0</v>
      </c>
      <c r="AI75" s="13">
        <v>0</v>
      </c>
      <c r="AJ75" s="13">
        <v>0</v>
      </c>
      <c r="AK75" s="13">
        <v>0</v>
      </c>
      <c r="AL75" s="13">
        <v>0</v>
      </c>
      <c r="AM75" s="13">
        <v>0</v>
      </c>
      <c r="AN75" s="13">
        <f t="shared" si="8"/>
        <v>0</v>
      </c>
      <c r="AO75" s="14">
        <f t="shared" si="26"/>
        <v>0</v>
      </c>
      <c r="AP75" s="15">
        <f>AN75/$B$65</f>
        <v>0</v>
      </c>
    </row>
    <row r="76" spans="1:42" x14ac:dyDescent="0.3">
      <c r="A76" s="20" t="s">
        <v>34</v>
      </c>
      <c r="B76" s="13"/>
      <c r="C76" s="17">
        <f t="shared" si="27"/>
        <v>0</v>
      </c>
      <c r="D76" s="13">
        <v>0</v>
      </c>
      <c r="E76" s="13">
        <f t="shared" ref="E76:E139" si="29">P76+AB76+AN76</f>
        <v>0</v>
      </c>
      <c r="F76" s="18">
        <f t="shared" si="28"/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13">
        <v>0</v>
      </c>
      <c r="P76" s="13">
        <f t="shared" ref="P76:P139" si="30">SUM(H76:O76)</f>
        <v>0</v>
      </c>
      <c r="Q76" s="14">
        <f t="shared" si="24"/>
        <v>0</v>
      </c>
      <c r="R76" s="19">
        <f>P76/$B$65</f>
        <v>0</v>
      </c>
      <c r="S76" s="13">
        <v>0</v>
      </c>
      <c r="T76" s="13">
        <v>0</v>
      </c>
      <c r="U76" s="13">
        <v>0</v>
      </c>
      <c r="V76" s="13">
        <v>0</v>
      </c>
      <c r="W76" s="13">
        <v>0</v>
      </c>
      <c r="X76" s="13">
        <v>0</v>
      </c>
      <c r="Y76" s="13">
        <v>0</v>
      </c>
      <c r="Z76" s="13">
        <v>0</v>
      </c>
      <c r="AA76" s="13">
        <v>0</v>
      </c>
      <c r="AB76" s="13">
        <f t="shared" ref="AB76:AB139" si="31">SUM(T76:AA76)</f>
        <v>0</v>
      </c>
      <c r="AC76" s="14">
        <f t="shared" si="25"/>
        <v>0</v>
      </c>
      <c r="AD76" s="19">
        <f>AB76/$B$65</f>
        <v>0</v>
      </c>
      <c r="AE76" s="13">
        <v>0</v>
      </c>
      <c r="AF76" s="13">
        <v>0</v>
      </c>
      <c r="AG76" s="13">
        <v>0</v>
      </c>
      <c r="AH76" s="13">
        <v>0</v>
      </c>
      <c r="AI76" s="13">
        <v>0</v>
      </c>
      <c r="AJ76" s="13">
        <v>0</v>
      </c>
      <c r="AK76" s="13">
        <v>0</v>
      </c>
      <c r="AL76" s="13">
        <v>0</v>
      </c>
      <c r="AM76" s="13">
        <v>0</v>
      </c>
      <c r="AN76" s="13">
        <f t="shared" ref="AN76:AN139" si="32">SUM(AF76:AM76)</f>
        <v>0</v>
      </c>
      <c r="AO76" s="14">
        <f t="shared" si="26"/>
        <v>0</v>
      </c>
      <c r="AP76" s="15">
        <f>AN76/$B$65</f>
        <v>0</v>
      </c>
    </row>
    <row r="77" spans="1:42" x14ac:dyDescent="0.3">
      <c r="A77" s="21" t="s">
        <v>39</v>
      </c>
      <c r="B77" s="22"/>
      <c r="C77" s="23">
        <f t="shared" si="27"/>
        <v>0</v>
      </c>
      <c r="D77" s="22">
        <v>0</v>
      </c>
      <c r="E77" s="22">
        <f t="shared" si="29"/>
        <v>0</v>
      </c>
      <c r="F77" s="24">
        <f t="shared" si="28"/>
        <v>0</v>
      </c>
      <c r="G77" s="22">
        <v>0</v>
      </c>
      <c r="H77" s="22">
        <v>0</v>
      </c>
      <c r="I77" s="22">
        <v>0</v>
      </c>
      <c r="J77" s="22">
        <v>0</v>
      </c>
      <c r="K77" s="22">
        <v>0</v>
      </c>
      <c r="L77" s="22">
        <v>0</v>
      </c>
      <c r="M77" s="22">
        <v>0</v>
      </c>
      <c r="N77" s="22">
        <v>0</v>
      </c>
      <c r="O77" s="22">
        <v>0</v>
      </c>
      <c r="P77" s="22">
        <f t="shared" si="30"/>
        <v>0</v>
      </c>
      <c r="Q77" s="25">
        <f t="shared" si="24"/>
        <v>0</v>
      </c>
      <c r="R77" s="26">
        <f>P77/$B$65</f>
        <v>0</v>
      </c>
      <c r="S77" s="22">
        <v>0</v>
      </c>
      <c r="T77" s="22">
        <v>0</v>
      </c>
      <c r="U77" s="22">
        <v>0</v>
      </c>
      <c r="V77" s="22">
        <v>0</v>
      </c>
      <c r="W77" s="22">
        <v>0</v>
      </c>
      <c r="X77" s="22">
        <v>0</v>
      </c>
      <c r="Y77" s="22">
        <v>0</v>
      </c>
      <c r="Z77" s="22">
        <v>0</v>
      </c>
      <c r="AA77" s="22">
        <v>0</v>
      </c>
      <c r="AB77" s="22">
        <f t="shared" si="31"/>
        <v>0</v>
      </c>
      <c r="AC77" s="25">
        <f t="shared" si="25"/>
        <v>0</v>
      </c>
      <c r="AD77" s="26">
        <f>AB77/$B$65</f>
        <v>0</v>
      </c>
      <c r="AE77" s="22">
        <v>0</v>
      </c>
      <c r="AF77" s="22">
        <v>0</v>
      </c>
      <c r="AG77" s="22">
        <v>0</v>
      </c>
      <c r="AH77" s="22">
        <v>0</v>
      </c>
      <c r="AI77" s="22">
        <v>0</v>
      </c>
      <c r="AJ77" s="22">
        <v>0</v>
      </c>
      <c r="AK77" s="22">
        <v>0</v>
      </c>
      <c r="AL77" s="22">
        <v>0</v>
      </c>
      <c r="AM77" s="22">
        <v>0</v>
      </c>
      <c r="AN77" s="22">
        <f t="shared" si="32"/>
        <v>0</v>
      </c>
      <c r="AO77" s="25">
        <f t="shared" si="26"/>
        <v>0</v>
      </c>
      <c r="AP77" s="27">
        <f>AN77/$B$65</f>
        <v>0</v>
      </c>
    </row>
    <row r="78" spans="1:42" x14ac:dyDescent="0.3">
      <c r="A78" s="38" t="s">
        <v>48</v>
      </c>
      <c r="B78" s="29"/>
      <c r="C78" s="30">
        <f t="shared" si="27"/>
        <v>45.0863387583072</v>
      </c>
      <c r="D78" s="29">
        <v>11426.577074475515</v>
      </c>
      <c r="E78" s="29">
        <f t="shared" si="29"/>
        <v>5657614.132747421</v>
      </c>
      <c r="F78" s="31">
        <f t="shared" si="28"/>
        <v>1</v>
      </c>
      <c r="G78" s="29">
        <v>1555.6482703437371</v>
      </c>
      <c r="H78" s="29">
        <v>271995.58553695388</v>
      </c>
      <c r="I78" s="29">
        <v>55982.528306306005</v>
      </c>
      <c r="J78" s="29">
        <v>211865.46154079883</v>
      </c>
      <c r="K78" s="29">
        <v>133382.85049618618</v>
      </c>
      <c r="L78" s="29">
        <v>7941.5038372111703</v>
      </c>
      <c r="M78" s="29">
        <v>0</v>
      </c>
      <c r="N78" s="29">
        <v>21885.082573210275</v>
      </c>
      <c r="O78" s="29">
        <v>47894.296373007266</v>
      </c>
      <c r="P78" s="29">
        <f t="shared" si="30"/>
        <v>750947.30866367358</v>
      </c>
      <c r="Q78" s="32">
        <f t="shared" si="24"/>
        <v>0.13273215370363239</v>
      </c>
      <c r="R78" s="33">
        <f>P78/$B$65</f>
        <v>5.9844068460016704</v>
      </c>
      <c r="S78" s="29">
        <v>7845.1299101834338</v>
      </c>
      <c r="T78" s="29">
        <v>1209668.6468606747</v>
      </c>
      <c r="U78" s="29">
        <v>298852.9014984942</v>
      </c>
      <c r="V78" s="29">
        <v>1232839.1437565326</v>
      </c>
      <c r="W78" s="29">
        <v>783480.80712729995</v>
      </c>
      <c r="X78" s="29">
        <v>26617.021294343485</v>
      </c>
      <c r="Y78" s="29">
        <v>0</v>
      </c>
      <c r="Z78" s="29">
        <v>120193.66992659346</v>
      </c>
      <c r="AA78" s="29">
        <v>155465.85021827943</v>
      </c>
      <c r="AB78" s="29">
        <f t="shared" si="31"/>
        <v>3827118.0406822176</v>
      </c>
      <c r="AC78" s="32">
        <f t="shared" si="25"/>
        <v>0.6764544118571254</v>
      </c>
      <c r="AD78" s="33">
        <f>AB78/$B$65</f>
        <v>30.49885276754182</v>
      </c>
      <c r="AE78" s="29">
        <v>2025.7988939483446</v>
      </c>
      <c r="AF78" s="29">
        <v>294873.30222840933</v>
      </c>
      <c r="AG78" s="29">
        <v>137842.57018134653</v>
      </c>
      <c r="AH78" s="29">
        <v>380505.08122974035</v>
      </c>
      <c r="AI78" s="29">
        <v>205829.0266283598</v>
      </c>
      <c r="AJ78" s="29">
        <v>2189.6453866239326</v>
      </c>
      <c r="AK78" s="29">
        <v>0</v>
      </c>
      <c r="AL78" s="29">
        <v>41106.515537635765</v>
      </c>
      <c r="AM78" s="29">
        <v>17202.642209414473</v>
      </c>
      <c r="AN78" s="29">
        <f t="shared" si="32"/>
        <v>1079548.78340153</v>
      </c>
      <c r="AO78" s="32">
        <f t="shared" si="26"/>
        <v>0.19081343443924217</v>
      </c>
      <c r="AP78" s="34">
        <f>AN78/$B$65</f>
        <v>8.6030791447637149</v>
      </c>
    </row>
    <row r="79" spans="1:42" x14ac:dyDescent="0.3">
      <c r="A79" s="35" t="s">
        <v>49</v>
      </c>
      <c r="B79" s="8">
        <v>10001</v>
      </c>
      <c r="C79" s="9"/>
      <c r="D79" s="8"/>
      <c r="E79" s="8"/>
      <c r="F79" s="36"/>
      <c r="G79" s="8"/>
      <c r="H79" s="8"/>
      <c r="I79" s="8"/>
      <c r="J79" s="8"/>
      <c r="K79" s="8"/>
      <c r="L79" s="8"/>
      <c r="M79" s="8"/>
      <c r="N79" s="8"/>
      <c r="O79" s="8"/>
      <c r="P79" s="8"/>
      <c r="Q79" s="11"/>
      <c r="R79" s="37"/>
      <c r="S79" s="8"/>
      <c r="T79" s="8"/>
      <c r="U79" s="8"/>
      <c r="V79" s="8"/>
      <c r="W79" s="8"/>
      <c r="X79" s="8"/>
      <c r="Y79" s="8"/>
      <c r="Z79" s="8"/>
      <c r="AA79" s="8"/>
      <c r="AB79" s="8"/>
      <c r="AC79" s="11"/>
      <c r="AD79" s="37"/>
      <c r="AE79" s="8"/>
      <c r="AF79" s="8"/>
      <c r="AG79" s="8"/>
      <c r="AH79" s="8"/>
      <c r="AI79" s="8"/>
      <c r="AJ79" s="8"/>
      <c r="AK79" s="8"/>
      <c r="AL79" s="8"/>
      <c r="AM79" s="8"/>
      <c r="AN79" s="13"/>
      <c r="AO79" s="14"/>
      <c r="AP79" s="15"/>
    </row>
    <row r="80" spans="1:42" x14ac:dyDescent="0.3">
      <c r="A80" s="16" t="s">
        <v>32</v>
      </c>
      <c r="B80" s="13"/>
      <c r="C80" s="17"/>
      <c r="D80" s="13"/>
      <c r="E80" s="13"/>
      <c r="F80" s="18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4"/>
      <c r="R80" s="19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4"/>
      <c r="AD80" s="19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  <c r="AP80" s="15"/>
    </row>
    <row r="81" spans="1:42" x14ac:dyDescent="0.3">
      <c r="A81" s="20" t="s">
        <v>33</v>
      </c>
      <c r="B81" s="13"/>
      <c r="C81" s="17">
        <f>E81/$B$79</f>
        <v>23.58866783022075</v>
      </c>
      <c r="D81" s="13">
        <v>605.02591855196704</v>
      </c>
      <c r="E81" s="13">
        <f t="shared" si="29"/>
        <v>235910.26697003772</v>
      </c>
      <c r="F81" s="18">
        <f>E81/$E$92</f>
        <v>1</v>
      </c>
      <c r="G81" s="13">
        <v>160.26151048852338</v>
      </c>
      <c r="H81" s="13">
        <v>20570.782932844242</v>
      </c>
      <c r="I81" s="13">
        <v>2618.2000735179518</v>
      </c>
      <c r="J81" s="13">
        <v>13199.892510718564</v>
      </c>
      <c r="K81" s="13">
        <v>0</v>
      </c>
      <c r="L81" s="13">
        <v>25.24732965163766</v>
      </c>
      <c r="M81" s="13">
        <v>0</v>
      </c>
      <c r="N81" s="13">
        <v>0</v>
      </c>
      <c r="O81" s="13">
        <v>25863.407310287825</v>
      </c>
      <c r="P81" s="13">
        <f t="shared" si="30"/>
        <v>62277.530157020221</v>
      </c>
      <c r="Q81" s="14">
        <f>P81/$E$92</f>
        <v>0.26398821448890103</v>
      </c>
      <c r="R81" s="19">
        <f>P81/$B$79</f>
        <v>6.227130302671755</v>
      </c>
      <c r="S81" s="13">
        <v>372.14814195320884</v>
      </c>
      <c r="T81" s="13">
        <v>33298.643183570544</v>
      </c>
      <c r="U81" s="13">
        <v>4136.1915124122734</v>
      </c>
      <c r="V81" s="13">
        <v>20378.505343596044</v>
      </c>
      <c r="W81" s="13">
        <v>0</v>
      </c>
      <c r="X81" s="13">
        <v>55.308197320670459</v>
      </c>
      <c r="Y81" s="13">
        <v>0</v>
      </c>
      <c r="Z81" s="13">
        <v>0</v>
      </c>
      <c r="AA81" s="13">
        <v>85170.569167754293</v>
      </c>
      <c r="AB81" s="13">
        <f t="shared" si="31"/>
        <v>143039.21740465384</v>
      </c>
      <c r="AC81" s="14">
        <f>AB81/$E$92</f>
        <v>0.60632892006697126</v>
      </c>
      <c r="AD81" s="19">
        <f>AB81/$B$79</f>
        <v>14.302491491316253</v>
      </c>
      <c r="AE81" s="13">
        <v>72.616266110234832</v>
      </c>
      <c r="AF81" s="13">
        <v>9797.0743166100656</v>
      </c>
      <c r="AG81" s="13">
        <v>962.42834808911948</v>
      </c>
      <c r="AH81" s="13">
        <v>8213.7327320312688</v>
      </c>
      <c r="AI81" s="13">
        <v>0</v>
      </c>
      <c r="AJ81" s="13">
        <v>63.938850767460231</v>
      </c>
      <c r="AK81" s="13">
        <v>0</v>
      </c>
      <c r="AL81" s="13">
        <v>0</v>
      </c>
      <c r="AM81" s="13">
        <v>11556.345160865747</v>
      </c>
      <c r="AN81" s="13">
        <f t="shared" si="32"/>
        <v>30593.51940836366</v>
      </c>
      <c r="AO81" s="14">
        <f>AN81/$E$92</f>
        <v>0.12968286544412777</v>
      </c>
      <c r="AP81" s="15">
        <f>AN81/$B$79</f>
        <v>3.0590460362327425</v>
      </c>
    </row>
    <row r="82" spans="1:42" x14ac:dyDescent="0.3">
      <c r="A82" s="39" t="s">
        <v>34</v>
      </c>
      <c r="B82" s="13"/>
      <c r="C82" s="17">
        <v>0</v>
      </c>
      <c r="D82" s="13">
        <v>0</v>
      </c>
      <c r="E82" s="13">
        <v>0</v>
      </c>
      <c r="F82" s="18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4">
        <v>0</v>
      </c>
      <c r="R82" s="19">
        <v>0</v>
      </c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4"/>
      <c r="AD82" s="19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  <c r="AP82" s="15"/>
    </row>
    <row r="83" spans="1:42" x14ac:dyDescent="0.3">
      <c r="A83" s="21" t="s">
        <v>35</v>
      </c>
      <c r="B83" s="22"/>
      <c r="C83" s="23">
        <f t="shared" ref="C83:C92" si="33">E83/$B$79</f>
        <v>23.58866783022075</v>
      </c>
      <c r="D83" s="22">
        <v>605.02591855196704</v>
      </c>
      <c r="E83" s="22">
        <f t="shared" si="29"/>
        <v>235910.26697003772</v>
      </c>
      <c r="F83" s="24">
        <f>E83/$E$92</f>
        <v>1</v>
      </c>
      <c r="G83" s="22">
        <v>160.26151048852338</v>
      </c>
      <c r="H83" s="22">
        <v>20570.782932844242</v>
      </c>
      <c r="I83" s="22">
        <v>2618.2000735179518</v>
      </c>
      <c r="J83" s="22">
        <v>13199.892510718564</v>
      </c>
      <c r="K83" s="22">
        <v>0</v>
      </c>
      <c r="L83" s="22">
        <v>25.24732965163766</v>
      </c>
      <c r="M83" s="22">
        <v>0</v>
      </c>
      <c r="N83" s="22">
        <v>0</v>
      </c>
      <c r="O83" s="22">
        <v>25863.407310287825</v>
      </c>
      <c r="P83" s="22">
        <f t="shared" si="30"/>
        <v>62277.530157020221</v>
      </c>
      <c r="Q83" s="25">
        <f>P83/$E$92</f>
        <v>0.26398821448890103</v>
      </c>
      <c r="R83" s="26">
        <f>P83/$B$79</f>
        <v>6.227130302671755</v>
      </c>
      <c r="S83" s="22">
        <v>372.14814195320884</v>
      </c>
      <c r="T83" s="22">
        <v>33298.643183570544</v>
      </c>
      <c r="U83" s="22">
        <v>4136.1915124122734</v>
      </c>
      <c r="V83" s="22">
        <v>20378.505343596044</v>
      </c>
      <c r="W83" s="22">
        <v>0</v>
      </c>
      <c r="X83" s="22">
        <v>55.308197320670459</v>
      </c>
      <c r="Y83" s="22">
        <v>0</v>
      </c>
      <c r="Z83" s="22">
        <v>0</v>
      </c>
      <c r="AA83" s="22">
        <v>85170.569167754293</v>
      </c>
      <c r="AB83" s="22">
        <f t="shared" si="31"/>
        <v>143039.21740465384</v>
      </c>
      <c r="AC83" s="25">
        <f>AB83/$E$92</f>
        <v>0.60632892006697126</v>
      </c>
      <c r="AD83" s="26">
        <f>AB83/$B$79</f>
        <v>14.302491491316253</v>
      </c>
      <c r="AE83" s="22">
        <v>72.616266110234832</v>
      </c>
      <c r="AF83" s="22">
        <v>9797.0743166100656</v>
      </c>
      <c r="AG83" s="22">
        <v>962.42834808911948</v>
      </c>
      <c r="AH83" s="22">
        <v>8213.7327320312688</v>
      </c>
      <c r="AI83" s="22">
        <v>0</v>
      </c>
      <c r="AJ83" s="22">
        <v>63.938850767460231</v>
      </c>
      <c r="AK83" s="22">
        <v>0</v>
      </c>
      <c r="AL83" s="22">
        <v>0</v>
      </c>
      <c r="AM83" s="22">
        <v>11556.345160865747</v>
      </c>
      <c r="AN83" s="22">
        <f t="shared" si="32"/>
        <v>30593.51940836366</v>
      </c>
      <c r="AO83" s="25">
        <f>AN83/$E$92</f>
        <v>0.12968286544412777</v>
      </c>
      <c r="AP83" s="27">
        <f>AN83/$B$79</f>
        <v>3.0590460362327425</v>
      </c>
    </row>
    <row r="84" spans="1:42" x14ac:dyDescent="0.3">
      <c r="A84" s="16" t="s">
        <v>36</v>
      </c>
      <c r="B84" s="13"/>
      <c r="C84" s="17"/>
      <c r="D84" s="13"/>
      <c r="E84" s="13"/>
      <c r="F84" s="18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4"/>
      <c r="R84" s="19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4"/>
      <c r="AD84" s="19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  <c r="AP84" s="15"/>
    </row>
    <row r="85" spans="1:42" x14ac:dyDescent="0.3">
      <c r="A85" s="20" t="s">
        <v>33</v>
      </c>
      <c r="B85" s="13"/>
      <c r="C85" s="17">
        <f t="shared" si="33"/>
        <v>0</v>
      </c>
      <c r="D85" s="13">
        <v>0</v>
      </c>
      <c r="E85" s="13">
        <f t="shared" si="29"/>
        <v>0</v>
      </c>
      <c r="F85" s="18">
        <f>E85/$E$92</f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f t="shared" si="30"/>
        <v>0</v>
      </c>
      <c r="Q85" s="14">
        <f>P85/$E$92</f>
        <v>0</v>
      </c>
      <c r="R85" s="19">
        <f>P85/$B$79</f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3">
        <v>0</v>
      </c>
      <c r="AA85" s="13">
        <v>0</v>
      </c>
      <c r="AB85" s="13">
        <f t="shared" si="31"/>
        <v>0</v>
      </c>
      <c r="AC85" s="14">
        <f>AB85/$E$92</f>
        <v>0</v>
      </c>
      <c r="AD85" s="19">
        <f>AB85/$B$79</f>
        <v>0</v>
      </c>
      <c r="AE85" s="13">
        <v>0</v>
      </c>
      <c r="AF85" s="13">
        <v>0</v>
      </c>
      <c r="AG85" s="13">
        <v>0</v>
      </c>
      <c r="AH85" s="13">
        <v>0</v>
      </c>
      <c r="AI85" s="13">
        <v>0</v>
      </c>
      <c r="AJ85" s="13">
        <v>0</v>
      </c>
      <c r="AK85" s="13">
        <v>0</v>
      </c>
      <c r="AL85" s="13">
        <v>0</v>
      </c>
      <c r="AM85" s="13">
        <v>0</v>
      </c>
      <c r="AN85" s="13">
        <f t="shared" si="32"/>
        <v>0</v>
      </c>
      <c r="AO85" s="14">
        <f>AN85/$E$92</f>
        <v>0</v>
      </c>
      <c r="AP85" s="15">
        <f>AN85/$B$79</f>
        <v>0</v>
      </c>
    </row>
    <row r="86" spans="1:42" x14ac:dyDescent="0.3">
      <c r="A86" s="20" t="s">
        <v>34</v>
      </c>
      <c r="B86" s="13"/>
      <c r="C86" s="17">
        <f t="shared" si="33"/>
        <v>0</v>
      </c>
      <c r="D86" s="13">
        <v>0</v>
      </c>
      <c r="E86" s="13">
        <f t="shared" si="29"/>
        <v>0</v>
      </c>
      <c r="F86" s="18">
        <f>E86/$E$92</f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f t="shared" si="30"/>
        <v>0</v>
      </c>
      <c r="Q86" s="14">
        <f>P86/$E$92</f>
        <v>0</v>
      </c>
      <c r="R86" s="19">
        <f>P86/$B$79</f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3">
        <v>0</v>
      </c>
      <c r="AA86" s="13">
        <v>0</v>
      </c>
      <c r="AB86" s="13">
        <f t="shared" si="31"/>
        <v>0</v>
      </c>
      <c r="AC86" s="14">
        <f>AB86/$E$92</f>
        <v>0</v>
      </c>
      <c r="AD86" s="19">
        <f>AB86/$B$79</f>
        <v>0</v>
      </c>
      <c r="AE86" s="13">
        <v>0</v>
      </c>
      <c r="AF86" s="13">
        <v>0</v>
      </c>
      <c r="AG86" s="13">
        <v>0</v>
      </c>
      <c r="AH86" s="13">
        <v>0</v>
      </c>
      <c r="AI86" s="13">
        <v>0</v>
      </c>
      <c r="AJ86" s="13">
        <v>0</v>
      </c>
      <c r="AK86" s="13">
        <v>0</v>
      </c>
      <c r="AL86" s="13">
        <v>0</v>
      </c>
      <c r="AM86" s="13">
        <v>0</v>
      </c>
      <c r="AN86" s="13">
        <f t="shared" si="32"/>
        <v>0</v>
      </c>
      <c r="AO86" s="14">
        <f>AN86/$E$92</f>
        <v>0</v>
      </c>
      <c r="AP86" s="15">
        <f>AN86/$B$79</f>
        <v>0</v>
      </c>
    </row>
    <row r="87" spans="1:42" x14ac:dyDescent="0.3">
      <c r="A87" s="21" t="s">
        <v>37</v>
      </c>
      <c r="B87" s="22"/>
      <c r="C87" s="23">
        <f t="shared" si="33"/>
        <v>0</v>
      </c>
      <c r="D87" s="22">
        <v>0</v>
      </c>
      <c r="E87" s="22">
        <f t="shared" si="29"/>
        <v>0</v>
      </c>
      <c r="F87" s="24">
        <f>E87/$E$92</f>
        <v>0</v>
      </c>
      <c r="G87" s="22">
        <v>0</v>
      </c>
      <c r="H87" s="22">
        <v>0</v>
      </c>
      <c r="I87" s="22">
        <v>0</v>
      </c>
      <c r="J87" s="22">
        <v>0</v>
      </c>
      <c r="K87" s="22">
        <v>0</v>
      </c>
      <c r="L87" s="22">
        <v>0</v>
      </c>
      <c r="M87" s="22">
        <v>0</v>
      </c>
      <c r="N87" s="22">
        <v>0</v>
      </c>
      <c r="O87" s="22">
        <v>0</v>
      </c>
      <c r="P87" s="22">
        <f t="shared" si="30"/>
        <v>0</v>
      </c>
      <c r="Q87" s="25">
        <f>P87/$E$92</f>
        <v>0</v>
      </c>
      <c r="R87" s="26">
        <f>P87/$B$79</f>
        <v>0</v>
      </c>
      <c r="S87" s="22">
        <v>0</v>
      </c>
      <c r="T87" s="22">
        <v>0</v>
      </c>
      <c r="U87" s="22">
        <v>0</v>
      </c>
      <c r="V87" s="22">
        <v>0</v>
      </c>
      <c r="W87" s="22">
        <v>0</v>
      </c>
      <c r="X87" s="22">
        <v>0</v>
      </c>
      <c r="Y87" s="22">
        <v>0</v>
      </c>
      <c r="Z87" s="22">
        <v>0</v>
      </c>
      <c r="AA87" s="22">
        <v>0</v>
      </c>
      <c r="AB87" s="22">
        <f t="shared" si="31"/>
        <v>0</v>
      </c>
      <c r="AC87" s="25">
        <f>AB87/$E$92</f>
        <v>0</v>
      </c>
      <c r="AD87" s="26">
        <f>AB87/$B$79</f>
        <v>0</v>
      </c>
      <c r="AE87" s="22">
        <v>0</v>
      </c>
      <c r="AF87" s="22">
        <v>0</v>
      </c>
      <c r="AG87" s="22">
        <v>0</v>
      </c>
      <c r="AH87" s="22">
        <v>0</v>
      </c>
      <c r="AI87" s="22">
        <v>0</v>
      </c>
      <c r="AJ87" s="22">
        <v>0</v>
      </c>
      <c r="AK87" s="22">
        <v>0</v>
      </c>
      <c r="AL87" s="22">
        <v>0</v>
      </c>
      <c r="AM87" s="22">
        <v>0</v>
      </c>
      <c r="AN87" s="22">
        <f t="shared" si="32"/>
        <v>0</v>
      </c>
      <c r="AO87" s="25">
        <f>AN87/$E$92</f>
        <v>0</v>
      </c>
      <c r="AP87" s="27">
        <f>AN87/$B$79</f>
        <v>0</v>
      </c>
    </row>
    <row r="88" spans="1:42" x14ac:dyDescent="0.3">
      <c r="A88" s="16" t="s">
        <v>38</v>
      </c>
      <c r="B88" s="13"/>
      <c r="C88" s="17"/>
      <c r="D88" s="13"/>
      <c r="E88" s="13"/>
      <c r="F88" s="18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4"/>
      <c r="R88" s="19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4"/>
      <c r="AD88" s="19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  <c r="AP88" s="15"/>
    </row>
    <row r="89" spans="1:42" x14ac:dyDescent="0.3">
      <c r="A89" s="20" t="s">
        <v>33</v>
      </c>
      <c r="B89" s="13"/>
      <c r="C89" s="17">
        <f t="shared" si="33"/>
        <v>0</v>
      </c>
      <c r="D89" s="13">
        <v>0</v>
      </c>
      <c r="E89" s="13">
        <f t="shared" si="29"/>
        <v>0</v>
      </c>
      <c r="F89" s="18">
        <f>E89/$E$92</f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f t="shared" si="30"/>
        <v>0</v>
      </c>
      <c r="Q89" s="14">
        <f>P89/$E$92</f>
        <v>0</v>
      </c>
      <c r="R89" s="19">
        <f>P89/$B$79</f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3">
        <v>0</v>
      </c>
      <c r="AA89" s="13">
        <v>0</v>
      </c>
      <c r="AB89" s="13">
        <f t="shared" si="31"/>
        <v>0</v>
      </c>
      <c r="AC89" s="14">
        <f>AB89/$E$92</f>
        <v>0</v>
      </c>
      <c r="AD89" s="19">
        <f>AB89/$B$79</f>
        <v>0</v>
      </c>
      <c r="AE89" s="13">
        <v>0</v>
      </c>
      <c r="AF89" s="13">
        <v>0</v>
      </c>
      <c r="AG89" s="13">
        <v>0</v>
      </c>
      <c r="AH89" s="13">
        <v>0</v>
      </c>
      <c r="AI89" s="13">
        <v>0</v>
      </c>
      <c r="AJ89" s="13">
        <v>0</v>
      </c>
      <c r="AK89" s="13">
        <v>0</v>
      </c>
      <c r="AL89" s="13">
        <v>0</v>
      </c>
      <c r="AM89" s="13">
        <v>0</v>
      </c>
      <c r="AN89" s="13">
        <f t="shared" si="32"/>
        <v>0</v>
      </c>
      <c r="AO89" s="14">
        <f>AN89/$E$92</f>
        <v>0</v>
      </c>
      <c r="AP89" s="15">
        <f>AN89/$B$79</f>
        <v>0</v>
      </c>
    </row>
    <row r="90" spans="1:42" x14ac:dyDescent="0.3">
      <c r="A90" s="20" t="s">
        <v>34</v>
      </c>
      <c r="B90" s="13"/>
      <c r="C90" s="17">
        <f t="shared" si="33"/>
        <v>0</v>
      </c>
      <c r="D90" s="13">
        <v>0</v>
      </c>
      <c r="E90" s="13">
        <f t="shared" si="29"/>
        <v>0</v>
      </c>
      <c r="F90" s="18">
        <f>E90/$E$92</f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f t="shared" si="30"/>
        <v>0</v>
      </c>
      <c r="Q90" s="14">
        <f>P90/$E$92</f>
        <v>0</v>
      </c>
      <c r="R90" s="19">
        <f>P90/$B$79</f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3">
        <v>0</v>
      </c>
      <c r="AA90" s="13">
        <v>0</v>
      </c>
      <c r="AB90" s="13">
        <f t="shared" si="31"/>
        <v>0</v>
      </c>
      <c r="AC90" s="14">
        <f>AB90/$E$92</f>
        <v>0</v>
      </c>
      <c r="AD90" s="19">
        <f>AB90/$B$79</f>
        <v>0</v>
      </c>
      <c r="AE90" s="13">
        <v>0</v>
      </c>
      <c r="AF90" s="13">
        <v>0</v>
      </c>
      <c r="AG90" s="13">
        <v>0</v>
      </c>
      <c r="AH90" s="13">
        <v>0</v>
      </c>
      <c r="AI90" s="13">
        <v>0</v>
      </c>
      <c r="AJ90" s="13">
        <v>0</v>
      </c>
      <c r="AK90" s="13">
        <v>0</v>
      </c>
      <c r="AL90" s="13">
        <v>0</v>
      </c>
      <c r="AM90" s="13">
        <v>0</v>
      </c>
      <c r="AN90" s="13">
        <f t="shared" si="32"/>
        <v>0</v>
      </c>
      <c r="AO90" s="14">
        <f>AN90/$E$92</f>
        <v>0</v>
      </c>
      <c r="AP90" s="15">
        <f>AN90/$B$79</f>
        <v>0</v>
      </c>
    </row>
    <row r="91" spans="1:42" x14ac:dyDescent="0.3">
      <c r="A91" s="21" t="s">
        <v>39</v>
      </c>
      <c r="B91" s="22"/>
      <c r="C91" s="23">
        <f t="shared" si="33"/>
        <v>0</v>
      </c>
      <c r="D91" s="22">
        <v>0</v>
      </c>
      <c r="E91" s="22">
        <f t="shared" si="29"/>
        <v>0</v>
      </c>
      <c r="F91" s="24">
        <f>E91/$E$92</f>
        <v>0</v>
      </c>
      <c r="G91" s="22">
        <v>0</v>
      </c>
      <c r="H91" s="22">
        <v>0</v>
      </c>
      <c r="I91" s="22">
        <v>0</v>
      </c>
      <c r="J91" s="22">
        <v>0</v>
      </c>
      <c r="K91" s="22">
        <v>0</v>
      </c>
      <c r="L91" s="22">
        <v>0</v>
      </c>
      <c r="M91" s="22">
        <v>0</v>
      </c>
      <c r="N91" s="22">
        <v>0</v>
      </c>
      <c r="O91" s="22">
        <v>0</v>
      </c>
      <c r="P91" s="22">
        <f t="shared" si="30"/>
        <v>0</v>
      </c>
      <c r="Q91" s="25">
        <f>P91/$E$92</f>
        <v>0</v>
      </c>
      <c r="R91" s="26">
        <f>P91/$B$79</f>
        <v>0</v>
      </c>
      <c r="S91" s="22">
        <v>0</v>
      </c>
      <c r="T91" s="22">
        <v>0</v>
      </c>
      <c r="U91" s="22">
        <v>0</v>
      </c>
      <c r="V91" s="22">
        <v>0</v>
      </c>
      <c r="W91" s="22">
        <v>0</v>
      </c>
      <c r="X91" s="22">
        <v>0</v>
      </c>
      <c r="Y91" s="22">
        <v>0</v>
      </c>
      <c r="Z91" s="22">
        <v>0</v>
      </c>
      <c r="AA91" s="22">
        <v>0</v>
      </c>
      <c r="AB91" s="22">
        <f t="shared" si="31"/>
        <v>0</v>
      </c>
      <c r="AC91" s="25">
        <f>AB91/$E$92</f>
        <v>0</v>
      </c>
      <c r="AD91" s="26">
        <f>AB91/$B$79</f>
        <v>0</v>
      </c>
      <c r="AE91" s="22">
        <v>0</v>
      </c>
      <c r="AF91" s="22">
        <v>0</v>
      </c>
      <c r="AG91" s="22">
        <v>0</v>
      </c>
      <c r="AH91" s="22">
        <v>0</v>
      </c>
      <c r="AI91" s="22">
        <v>0</v>
      </c>
      <c r="AJ91" s="22">
        <v>0</v>
      </c>
      <c r="AK91" s="22">
        <v>0</v>
      </c>
      <c r="AL91" s="22">
        <v>0</v>
      </c>
      <c r="AM91" s="22">
        <v>0</v>
      </c>
      <c r="AN91" s="22">
        <f t="shared" si="32"/>
        <v>0</v>
      </c>
      <c r="AO91" s="25">
        <f>AN91/$E$92</f>
        <v>0</v>
      </c>
      <c r="AP91" s="27">
        <f>AN91/$B$79</f>
        <v>0</v>
      </c>
    </row>
    <row r="92" spans="1:42" x14ac:dyDescent="0.3">
      <c r="A92" s="38" t="s">
        <v>50</v>
      </c>
      <c r="B92" s="29"/>
      <c r="C92" s="30">
        <f t="shared" si="33"/>
        <v>23.58866783022075</v>
      </c>
      <c r="D92" s="29">
        <v>605.02591855196704</v>
      </c>
      <c r="E92" s="29">
        <f t="shared" si="29"/>
        <v>235910.26697003772</v>
      </c>
      <c r="F92" s="31">
        <f>E92/$E$92</f>
        <v>1</v>
      </c>
      <c r="G92" s="29">
        <v>160.26151048852338</v>
      </c>
      <c r="H92" s="29">
        <v>20570.782932844242</v>
      </c>
      <c r="I92" s="29">
        <v>2618.2000735179518</v>
      </c>
      <c r="J92" s="29">
        <v>13199.892510718564</v>
      </c>
      <c r="K92" s="29">
        <v>0</v>
      </c>
      <c r="L92" s="29">
        <v>25.24732965163766</v>
      </c>
      <c r="M92" s="29">
        <v>0</v>
      </c>
      <c r="N92" s="29">
        <v>0</v>
      </c>
      <c r="O92" s="29">
        <v>25863.407310287825</v>
      </c>
      <c r="P92" s="29">
        <f t="shared" si="30"/>
        <v>62277.530157020221</v>
      </c>
      <c r="Q92" s="32">
        <f>P92/$E$92</f>
        <v>0.26398821448890103</v>
      </c>
      <c r="R92" s="33">
        <f>P92/$B$79</f>
        <v>6.227130302671755</v>
      </c>
      <c r="S92" s="29">
        <v>372.14814195320884</v>
      </c>
      <c r="T92" s="29">
        <v>33298.643183570544</v>
      </c>
      <c r="U92" s="29">
        <v>4136.1915124122734</v>
      </c>
      <c r="V92" s="29">
        <v>20378.505343596044</v>
      </c>
      <c r="W92" s="29">
        <v>0</v>
      </c>
      <c r="X92" s="29">
        <v>55.308197320670459</v>
      </c>
      <c r="Y92" s="29">
        <v>0</v>
      </c>
      <c r="Z92" s="29">
        <v>0</v>
      </c>
      <c r="AA92" s="29">
        <v>85170.569167754293</v>
      </c>
      <c r="AB92" s="29">
        <f t="shared" si="31"/>
        <v>143039.21740465384</v>
      </c>
      <c r="AC92" s="32">
        <f>AB92/$E$92</f>
        <v>0.60632892006697126</v>
      </c>
      <c r="AD92" s="33">
        <f>AB92/$B$79</f>
        <v>14.302491491316253</v>
      </c>
      <c r="AE92" s="29">
        <v>72.616266110234832</v>
      </c>
      <c r="AF92" s="29">
        <v>9797.0743166100656</v>
      </c>
      <c r="AG92" s="29">
        <v>962.42834808911948</v>
      </c>
      <c r="AH92" s="29">
        <v>8213.7327320312688</v>
      </c>
      <c r="AI92" s="29">
        <v>0</v>
      </c>
      <c r="AJ92" s="29">
        <v>63.938850767460231</v>
      </c>
      <c r="AK92" s="29">
        <v>0</v>
      </c>
      <c r="AL92" s="29">
        <v>0</v>
      </c>
      <c r="AM92" s="29">
        <v>11556.345160865747</v>
      </c>
      <c r="AN92" s="29">
        <f t="shared" si="32"/>
        <v>30593.51940836366</v>
      </c>
      <c r="AO92" s="32">
        <f>AN92/$E$92</f>
        <v>0.12968286544412777</v>
      </c>
      <c r="AP92" s="34">
        <f>AN92/$B$79</f>
        <v>3.0590460362327425</v>
      </c>
    </row>
    <row r="93" spans="1:42" x14ac:dyDescent="0.3">
      <c r="A93" s="35" t="s">
        <v>51</v>
      </c>
      <c r="B93" s="8">
        <v>4578</v>
      </c>
      <c r="C93" s="9"/>
      <c r="D93" s="8"/>
      <c r="E93" s="8"/>
      <c r="F93" s="36"/>
      <c r="G93" s="8"/>
      <c r="H93" s="8"/>
      <c r="I93" s="8"/>
      <c r="J93" s="8"/>
      <c r="K93" s="8"/>
      <c r="L93" s="8"/>
      <c r="M93" s="8"/>
      <c r="N93" s="8"/>
      <c r="O93" s="8"/>
      <c r="P93" s="8"/>
      <c r="Q93" s="11"/>
      <c r="R93" s="37"/>
      <c r="S93" s="8"/>
      <c r="T93" s="8"/>
      <c r="U93" s="8"/>
      <c r="V93" s="8"/>
      <c r="W93" s="8"/>
      <c r="X93" s="8"/>
      <c r="Y93" s="8"/>
      <c r="Z93" s="8"/>
      <c r="AA93" s="8"/>
      <c r="AB93" s="8"/>
      <c r="AC93" s="11"/>
      <c r="AD93" s="37"/>
      <c r="AE93" s="8"/>
      <c r="AF93" s="8"/>
      <c r="AG93" s="8"/>
      <c r="AH93" s="8"/>
      <c r="AI93" s="8"/>
      <c r="AJ93" s="8"/>
      <c r="AK93" s="8"/>
      <c r="AL93" s="8"/>
      <c r="AM93" s="8"/>
      <c r="AN93" s="13"/>
      <c r="AO93" s="14"/>
      <c r="AP93" s="15"/>
    </row>
    <row r="94" spans="1:42" x14ac:dyDescent="0.3">
      <c r="A94" s="16" t="s">
        <v>32</v>
      </c>
      <c r="B94" s="13"/>
      <c r="C94" s="17"/>
      <c r="D94" s="13"/>
      <c r="E94" s="13"/>
      <c r="F94" s="18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4"/>
      <c r="R94" s="19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4"/>
      <c r="AD94" s="19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  <c r="AP94" s="15"/>
    </row>
    <row r="95" spans="1:42" x14ac:dyDescent="0.3">
      <c r="A95" s="20" t="s">
        <v>33</v>
      </c>
      <c r="B95" s="13"/>
      <c r="C95" s="17">
        <f>E95/$B$93</f>
        <v>38.329975124165308</v>
      </c>
      <c r="D95" s="13">
        <v>282.17649181124938</v>
      </c>
      <c r="E95" s="13">
        <f t="shared" si="29"/>
        <v>175474.62611842877</v>
      </c>
      <c r="F95" s="18">
        <f>E95/$E$106</f>
        <v>0.4970566457494599</v>
      </c>
      <c r="G95" s="13">
        <v>76.298391578986781</v>
      </c>
      <c r="H95" s="13">
        <v>28876.435008828415</v>
      </c>
      <c r="I95" s="13">
        <v>4257.5744222320827</v>
      </c>
      <c r="J95" s="13">
        <v>10523.300765686779</v>
      </c>
      <c r="K95" s="13">
        <v>480.66711331665283</v>
      </c>
      <c r="L95" s="13">
        <v>0</v>
      </c>
      <c r="M95" s="13">
        <v>0</v>
      </c>
      <c r="N95" s="13">
        <v>0.34251540413935277</v>
      </c>
      <c r="O95" s="13">
        <v>1252.6107388211922</v>
      </c>
      <c r="P95" s="13">
        <f t="shared" si="30"/>
        <v>45390.930564289258</v>
      </c>
      <c r="Q95" s="14">
        <f>P95/$E$106</f>
        <v>0.12857621750112824</v>
      </c>
      <c r="R95" s="19">
        <f>P95/$B$93</f>
        <v>9.9150132294209818</v>
      </c>
      <c r="S95" s="13">
        <v>187.48450145521213</v>
      </c>
      <c r="T95" s="13">
        <v>51253.655246403046</v>
      </c>
      <c r="U95" s="13">
        <v>9318.1345555672633</v>
      </c>
      <c r="V95" s="13">
        <v>49729.038922045263</v>
      </c>
      <c r="W95" s="13">
        <v>2906.7960127894094</v>
      </c>
      <c r="X95" s="13">
        <v>0</v>
      </c>
      <c r="Y95" s="13">
        <v>0</v>
      </c>
      <c r="Z95" s="13">
        <v>2.7424286679301324</v>
      </c>
      <c r="AA95" s="13">
        <v>6924.59534921473</v>
      </c>
      <c r="AB95" s="13">
        <f t="shared" si="31"/>
        <v>120134.96251468764</v>
      </c>
      <c r="AC95" s="14">
        <f>AB95/$E$106</f>
        <v>0.34029923770566417</v>
      </c>
      <c r="AD95" s="19">
        <f>AB95/$B$93</f>
        <v>26.241800461923905</v>
      </c>
      <c r="AE95" s="13">
        <v>18.39359877705051</v>
      </c>
      <c r="AF95" s="13">
        <v>6340.4442483023722</v>
      </c>
      <c r="AG95" s="13">
        <v>1080.4980711492835</v>
      </c>
      <c r="AH95" s="13">
        <v>2251.1993089945927</v>
      </c>
      <c r="AI95" s="13">
        <v>118.29674386134947</v>
      </c>
      <c r="AJ95" s="13">
        <v>0</v>
      </c>
      <c r="AK95" s="13">
        <v>0</v>
      </c>
      <c r="AL95" s="13">
        <v>0.76914732881313808</v>
      </c>
      <c r="AM95" s="13">
        <v>157.52551981545949</v>
      </c>
      <c r="AN95" s="13">
        <f t="shared" si="32"/>
        <v>9948.7330394518685</v>
      </c>
      <c r="AO95" s="14">
        <f>AN95/$E$106</f>
        <v>2.8181190542667468E-2</v>
      </c>
      <c r="AP95" s="15">
        <f>AN95/$B$93</f>
        <v>2.1731614328204167</v>
      </c>
    </row>
    <row r="96" spans="1:42" x14ac:dyDescent="0.3">
      <c r="A96" s="20" t="s">
        <v>34</v>
      </c>
      <c r="B96" s="13"/>
      <c r="C96" s="17">
        <f>E96/$B$93</f>
        <v>38.783922158852668</v>
      </c>
      <c r="D96" s="13">
        <v>190.43955930525198</v>
      </c>
      <c r="E96" s="13">
        <f t="shared" si="29"/>
        <v>177552.79564322752</v>
      </c>
      <c r="F96" s="18">
        <f>E96/$E$106</f>
        <v>0.50294335425054004</v>
      </c>
      <c r="G96" s="13">
        <v>1.1393773857498481</v>
      </c>
      <c r="H96" s="13">
        <v>17.703999925412848</v>
      </c>
      <c r="I96" s="13">
        <v>152.60228572197633</v>
      </c>
      <c r="J96" s="13">
        <v>463.4127975531639</v>
      </c>
      <c r="K96" s="13">
        <v>65.826168352954724</v>
      </c>
      <c r="L96" s="13">
        <v>0</v>
      </c>
      <c r="M96" s="13">
        <v>0</v>
      </c>
      <c r="N96" s="13">
        <v>65.620638546442592</v>
      </c>
      <c r="O96" s="13">
        <v>5.4269741000662117</v>
      </c>
      <c r="P96" s="13">
        <f t="shared" si="30"/>
        <v>770.59286420001661</v>
      </c>
      <c r="Q96" s="14">
        <f>P96/$E$106</f>
        <v>2.1828130527499824E-3</v>
      </c>
      <c r="R96" s="19">
        <f>P96/$B$93</f>
        <v>0.16832522153779306</v>
      </c>
      <c r="S96" s="13">
        <v>121.23733249120163</v>
      </c>
      <c r="T96" s="13">
        <v>20298.512568728715</v>
      </c>
      <c r="U96" s="13">
        <v>17901.729571847925</v>
      </c>
      <c r="V96" s="13">
        <v>37580.631005202595</v>
      </c>
      <c r="W96" s="13">
        <v>31355.361228937654</v>
      </c>
      <c r="X96" s="13">
        <v>0</v>
      </c>
      <c r="Y96" s="13">
        <v>0</v>
      </c>
      <c r="Z96" s="13">
        <v>2189.6292618049611</v>
      </c>
      <c r="AA96" s="13">
        <v>38.841236066080391</v>
      </c>
      <c r="AB96" s="13">
        <f t="shared" si="31"/>
        <v>109364.70487258791</v>
      </c>
      <c r="AC96" s="14">
        <f>AB96/$E$106</f>
        <v>0.30979096277236118</v>
      </c>
      <c r="AD96" s="19">
        <f>AB96/$B$93</f>
        <v>23.889188482435106</v>
      </c>
      <c r="AE96" s="13">
        <v>68.06284942830051</v>
      </c>
      <c r="AF96" s="13">
        <v>11835.892361821183</v>
      </c>
      <c r="AG96" s="13">
        <v>16549.652086441896</v>
      </c>
      <c r="AH96" s="13">
        <v>25111.746801449204</v>
      </c>
      <c r="AI96" s="13">
        <v>13028.46895554784</v>
      </c>
      <c r="AJ96" s="13">
        <v>0</v>
      </c>
      <c r="AK96" s="13">
        <v>0</v>
      </c>
      <c r="AL96" s="13">
        <v>891.73770117947504</v>
      </c>
      <c r="AM96" s="13">
        <v>0</v>
      </c>
      <c r="AN96" s="13">
        <f t="shared" si="32"/>
        <v>67417.497906439603</v>
      </c>
      <c r="AO96" s="14">
        <f>AN96/$E$106</f>
        <v>0.19096957842542894</v>
      </c>
      <c r="AP96" s="15">
        <f>AN96/$B$93</f>
        <v>14.726408454879774</v>
      </c>
    </row>
    <row r="97" spans="1:42" x14ac:dyDescent="0.3">
      <c r="A97" s="21" t="s">
        <v>35</v>
      </c>
      <c r="B97" s="22"/>
      <c r="C97" s="23">
        <f>E97/$B$93</f>
        <v>77.113897283017977</v>
      </c>
      <c r="D97" s="22">
        <v>472.61605111650135</v>
      </c>
      <c r="E97" s="22">
        <f t="shared" si="29"/>
        <v>353027.4217616563</v>
      </c>
      <c r="F97" s="24">
        <f>E97/$E$106</f>
        <v>1</v>
      </c>
      <c r="G97" s="22">
        <v>77.437768964736634</v>
      </c>
      <c r="H97" s="22">
        <v>28894.139008753828</v>
      </c>
      <c r="I97" s="22">
        <v>4410.1767079540587</v>
      </c>
      <c r="J97" s="22">
        <v>10986.713563239944</v>
      </c>
      <c r="K97" s="22">
        <v>546.49328166960754</v>
      </c>
      <c r="L97" s="22">
        <v>0</v>
      </c>
      <c r="M97" s="22">
        <v>0</v>
      </c>
      <c r="N97" s="22">
        <v>65.96315395058194</v>
      </c>
      <c r="O97" s="22">
        <v>1258.0377129212584</v>
      </c>
      <c r="P97" s="22">
        <f t="shared" si="30"/>
        <v>46161.523428489279</v>
      </c>
      <c r="Q97" s="25">
        <f>P97/$E$106</f>
        <v>0.13075903055387825</v>
      </c>
      <c r="R97" s="26">
        <f>P97/$B$93</f>
        <v>10.083338450958777</v>
      </c>
      <c r="S97" s="22">
        <v>308.72183394641377</v>
      </c>
      <c r="T97" s="22">
        <v>71552.167815131761</v>
      </c>
      <c r="U97" s="22">
        <v>27219.864127415189</v>
      </c>
      <c r="V97" s="22">
        <v>87309.669927247858</v>
      </c>
      <c r="W97" s="22">
        <v>34262.157241727065</v>
      </c>
      <c r="X97" s="22">
        <v>0</v>
      </c>
      <c r="Y97" s="22">
        <v>0</v>
      </c>
      <c r="Z97" s="22">
        <v>2192.3716904728913</v>
      </c>
      <c r="AA97" s="22">
        <v>6963.4365852808105</v>
      </c>
      <c r="AB97" s="22">
        <f t="shared" si="31"/>
        <v>229499.66738727555</v>
      </c>
      <c r="AC97" s="25">
        <f>AB97/$E$106</f>
        <v>0.65009020047802535</v>
      </c>
      <c r="AD97" s="26">
        <f>AB97/$B$93</f>
        <v>50.130988944359011</v>
      </c>
      <c r="AE97" s="22">
        <v>86.456448205351023</v>
      </c>
      <c r="AF97" s="22">
        <v>18176.336610123555</v>
      </c>
      <c r="AG97" s="22">
        <v>17630.150157591179</v>
      </c>
      <c r="AH97" s="22">
        <v>27362.946110443798</v>
      </c>
      <c r="AI97" s="22">
        <v>13146.765699409189</v>
      </c>
      <c r="AJ97" s="22">
        <v>0</v>
      </c>
      <c r="AK97" s="22">
        <v>0</v>
      </c>
      <c r="AL97" s="22">
        <v>892.50684850828816</v>
      </c>
      <c r="AM97" s="22">
        <v>157.52551981545949</v>
      </c>
      <c r="AN97" s="22">
        <f t="shared" si="32"/>
        <v>77366.230945891482</v>
      </c>
      <c r="AO97" s="25">
        <f>AN97/$E$106</f>
        <v>0.21915076896809643</v>
      </c>
      <c r="AP97" s="27">
        <f>AN97/$B$93</f>
        <v>16.899569887700192</v>
      </c>
    </row>
    <row r="98" spans="1:42" x14ac:dyDescent="0.3">
      <c r="A98" s="16" t="s">
        <v>36</v>
      </c>
      <c r="B98" s="13"/>
      <c r="C98" s="17"/>
      <c r="D98" s="13"/>
      <c r="E98" s="13"/>
      <c r="F98" s="18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4"/>
      <c r="R98" s="19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4"/>
      <c r="AD98" s="19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  <c r="AP98" s="15"/>
    </row>
    <row r="99" spans="1:42" x14ac:dyDescent="0.3">
      <c r="A99" s="20" t="s">
        <v>33</v>
      </c>
      <c r="B99" s="13"/>
      <c r="C99" s="17">
        <f>E99/$B$93</f>
        <v>0</v>
      </c>
      <c r="D99" s="13">
        <v>0</v>
      </c>
      <c r="E99" s="13">
        <f t="shared" si="29"/>
        <v>0</v>
      </c>
      <c r="F99" s="18">
        <f>E99/$E$106</f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f t="shared" si="30"/>
        <v>0</v>
      </c>
      <c r="Q99" s="14">
        <f>P99/$E$106</f>
        <v>0</v>
      </c>
      <c r="R99" s="19">
        <f>P99/$B$93</f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3">
        <v>0</v>
      </c>
      <c r="AA99" s="13">
        <v>0</v>
      </c>
      <c r="AB99" s="13">
        <f t="shared" si="31"/>
        <v>0</v>
      </c>
      <c r="AC99" s="14">
        <f>AB99/$E$106</f>
        <v>0</v>
      </c>
      <c r="AD99" s="19">
        <f>AB99/$B$93</f>
        <v>0</v>
      </c>
      <c r="AE99" s="13">
        <v>0</v>
      </c>
      <c r="AF99" s="13">
        <v>0</v>
      </c>
      <c r="AG99" s="13">
        <v>0</v>
      </c>
      <c r="AH99" s="13">
        <v>0</v>
      </c>
      <c r="AI99" s="13">
        <v>0</v>
      </c>
      <c r="AJ99" s="13">
        <v>0</v>
      </c>
      <c r="AK99" s="13">
        <v>0</v>
      </c>
      <c r="AL99" s="13">
        <v>0</v>
      </c>
      <c r="AM99" s="13">
        <v>0</v>
      </c>
      <c r="AN99" s="13">
        <f t="shared" si="32"/>
        <v>0</v>
      </c>
      <c r="AO99" s="14">
        <f>AN99/$E$106</f>
        <v>0</v>
      </c>
      <c r="AP99" s="15">
        <f>AN99/$B$93</f>
        <v>0</v>
      </c>
    </row>
    <row r="100" spans="1:42" x14ac:dyDescent="0.3">
      <c r="A100" s="20" t="s">
        <v>34</v>
      </c>
      <c r="B100" s="13"/>
      <c r="C100" s="17">
        <f>E100/$B$93</f>
        <v>0</v>
      </c>
      <c r="D100" s="13">
        <v>0</v>
      </c>
      <c r="E100" s="13">
        <f t="shared" si="29"/>
        <v>0</v>
      </c>
      <c r="F100" s="18">
        <f>E100/$E$106</f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f t="shared" si="30"/>
        <v>0</v>
      </c>
      <c r="Q100" s="14">
        <f>P100/$E$106</f>
        <v>0</v>
      </c>
      <c r="R100" s="19">
        <f>P100/$B$93</f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3">
        <v>0</v>
      </c>
      <c r="AA100" s="13">
        <v>0</v>
      </c>
      <c r="AB100" s="13">
        <f t="shared" si="31"/>
        <v>0</v>
      </c>
      <c r="AC100" s="14">
        <f>AB100/$E$106</f>
        <v>0</v>
      </c>
      <c r="AD100" s="19">
        <f>AB100/$B$93</f>
        <v>0</v>
      </c>
      <c r="AE100" s="13">
        <v>0</v>
      </c>
      <c r="AF100" s="13">
        <v>0</v>
      </c>
      <c r="AG100" s="13">
        <v>0</v>
      </c>
      <c r="AH100" s="13">
        <v>0</v>
      </c>
      <c r="AI100" s="13">
        <v>0</v>
      </c>
      <c r="AJ100" s="13">
        <v>0</v>
      </c>
      <c r="AK100" s="13">
        <v>0</v>
      </c>
      <c r="AL100" s="13">
        <v>0</v>
      </c>
      <c r="AM100" s="13">
        <v>0</v>
      </c>
      <c r="AN100" s="13">
        <f t="shared" si="32"/>
        <v>0</v>
      </c>
      <c r="AO100" s="14">
        <f>AN100/$E$106</f>
        <v>0</v>
      </c>
      <c r="AP100" s="15">
        <f>AN100/$B$93</f>
        <v>0</v>
      </c>
    </row>
    <row r="101" spans="1:42" x14ac:dyDescent="0.3">
      <c r="A101" s="21" t="s">
        <v>37</v>
      </c>
      <c r="B101" s="22"/>
      <c r="C101" s="23">
        <f>E101/$B$93</f>
        <v>0</v>
      </c>
      <c r="D101" s="22">
        <v>0</v>
      </c>
      <c r="E101" s="22">
        <f t="shared" si="29"/>
        <v>0</v>
      </c>
      <c r="F101" s="24">
        <f>E101/$E$106</f>
        <v>0</v>
      </c>
      <c r="G101" s="22">
        <v>0</v>
      </c>
      <c r="H101" s="22">
        <v>0</v>
      </c>
      <c r="I101" s="22">
        <v>0</v>
      </c>
      <c r="J101" s="22">
        <v>0</v>
      </c>
      <c r="K101" s="22">
        <v>0</v>
      </c>
      <c r="L101" s="22">
        <v>0</v>
      </c>
      <c r="M101" s="22">
        <v>0</v>
      </c>
      <c r="N101" s="22">
        <v>0</v>
      </c>
      <c r="O101" s="22">
        <v>0</v>
      </c>
      <c r="P101" s="22">
        <f t="shared" si="30"/>
        <v>0</v>
      </c>
      <c r="Q101" s="25">
        <f>P101/$E$106</f>
        <v>0</v>
      </c>
      <c r="R101" s="26">
        <f>P101/$B$93</f>
        <v>0</v>
      </c>
      <c r="S101" s="22">
        <v>0</v>
      </c>
      <c r="T101" s="22">
        <v>0</v>
      </c>
      <c r="U101" s="22">
        <v>0</v>
      </c>
      <c r="V101" s="22">
        <v>0</v>
      </c>
      <c r="W101" s="22">
        <v>0</v>
      </c>
      <c r="X101" s="22">
        <v>0</v>
      </c>
      <c r="Y101" s="22">
        <v>0</v>
      </c>
      <c r="Z101" s="22">
        <v>0</v>
      </c>
      <c r="AA101" s="22">
        <v>0</v>
      </c>
      <c r="AB101" s="22">
        <f t="shared" si="31"/>
        <v>0</v>
      </c>
      <c r="AC101" s="25">
        <f>AB101/$E$106</f>
        <v>0</v>
      </c>
      <c r="AD101" s="26">
        <f>AB101/$B$93</f>
        <v>0</v>
      </c>
      <c r="AE101" s="22">
        <v>0</v>
      </c>
      <c r="AF101" s="22">
        <v>0</v>
      </c>
      <c r="AG101" s="22">
        <v>0</v>
      </c>
      <c r="AH101" s="22">
        <v>0</v>
      </c>
      <c r="AI101" s="22">
        <v>0</v>
      </c>
      <c r="AJ101" s="22">
        <v>0</v>
      </c>
      <c r="AK101" s="22">
        <v>0</v>
      </c>
      <c r="AL101" s="22">
        <v>0</v>
      </c>
      <c r="AM101" s="22">
        <v>0</v>
      </c>
      <c r="AN101" s="22">
        <f t="shared" si="32"/>
        <v>0</v>
      </c>
      <c r="AO101" s="25">
        <f>AN101/$E$106</f>
        <v>0</v>
      </c>
      <c r="AP101" s="27">
        <f>AN101/$B$93</f>
        <v>0</v>
      </c>
    </row>
    <row r="102" spans="1:42" x14ac:dyDescent="0.3">
      <c r="A102" s="16" t="s">
        <v>38</v>
      </c>
      <c r="B102" s="13"/>
      <c r="C102" s="17"/>
      <c r="D102" s="13"/>
      <c r="E102" s="13"/>
      <c r="F102" s="18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4"/>
      <c r="R102" s="19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4"/>
      <c r="AD102" s="19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  <c r="AP102" s="15"/>
    </row>
    <row r="103" spans="1:42" x14ac:dyDescent="0.3">
      <c r="A103" s="20" t="s">
        <v>33</v>
      </c>
      <c r="B103" s="13"/>
      <c r="C103" s="17">
        <f>E103/$B$93</f>
        <v>0</v>
      </c>
      <c r="D103" s="13">
        <v>0</v>
      </c>
      <c r="E103" s="13">
        <f t="shared" si="29"/>
        <v>0</v>
      </c>
      <c r="F103" s="18">
        <f>E103/$E$106</f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f t="shared" si="30"/>
        <v>0</v>
      </c>
      <c r="Q103" s="14">
        <f>P103/$E$106</f>
        <v>0</v>
      </c>
      <c r="R103" s="19">
        <f>P103/$B$93</f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3">
        <v>0</v>
      </c>
      <c r="AA103" s="13">
        <v>0</v>
      </c>
      <c r="AB103" s="13">
        <f t="shared" si="31"/>
        <v>0</v>
      </c>
      <c r="AC103" s="14">
        <f>AB103/$E$106</f>
        <v>0</v>
      </c>
      <c r="AD103" s="19">
        <f>AB103/$B$93</f>
        <v>0</v>
      </c>
      <c r="AE103" s="13">
        <v>0</v>
      </c>
      <c r="AF103" s="13">
        <v>0</v>
      </c>
      <c r="AG103" s="13">
        <v>0</v>
      </c>
      <c r="AH103" s="13">
        <v>0</v>
      </c>
      <c r="AI103" s="13">
        <v>0</v>
      </c>
      <c r="AJ103" s="13">
        <v>0</v>
      </c>
      <c r="AK103" s="13">
        <v>0</v>
      </c>
      <c r="AL103" s="13">
        <v>0</v>
      </c>
      <c r="AM103" s="13">
        <v>0</v>
      </c>
      <c r="AN103" s="13">
        <f t="shared" si="32"/>
        <v>0</v>
      </c>
      <c r="AO103" s="14">
        <f>AN103/$E$106</f>
        <v>0</v>
      </c>
      <c r="AP103" s="15">
        <f>AN103/$B$93</f>
        <v>0</v>
      </c>
    </row>
    <row r="104" spans="1:42" x14ac:dyDescent="0.3">
      <c r="A104" s="20" t="s">
        <v>34</v>
      </c>
      <c r="B104" s="13"/>
      <c r="C104" s="17">
        <f>E104/$B$93</f>
        <v>0</v>
      </c>
      <c r="D104" s="13">
        <v>0</v>
      </c>
      <c r="E104" s="13">
        <f t="shared" si="29"/>
        <v>0</v>
      </c>
      <c r="F104" s="18">
        <f>E104/$E$106</f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f t="shared" si="30"/>
        <v>0</v>
      </c>
      <c r="Q104" s="14">
        <f>P104/$E$106</f>
        <v>0</v>
      </c>
      <c r="R104" s="19">
        <f>P104/$B$93</f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3">
        <v>0</v>
      </c>
      <c r="AA104" s="13">
        <v>0</v>
      </c>
      <c r="AB104" s="13">
        <f t="shared" si="31"/>
        <v>0</v>
      </c>
      <c r="AC104" s="14">
        <f>AB104/$E$106</f>
        <v>0</v>
      </c>
      <c r="AD104" s="19">
        <f>AB104/$B$93</f>
        <v>0</v>
      </c>
      <c r="AE104" s="13">
        <v>0</v>
      </c>
      <c r="AF104" s="13">
        <v>0</v>
      </c>
      <c r="AG104" s="13">
        <v>0</v>
      </c>
      <c r="AH104" s="13">
        <v>0</v>
      </c>
      <c r="AI104" s="13">
        <v>0</v>
      </c>
      <c r="AJ104" s="13">
        <v>0</v>
      </c>
      <c r="AK104" s="13">
        <v>0</v>
      </c>
      <c r="AL104" s="13">
        <v>0</v>
      </c>
      <c r="AM104" s="13">
        <v>0</v>
      </c>
      <c r="AN104" s="13">
        <f t="shared" si="32"/>
        <v>0</v>
      </c>
      <c r="AO104" s="14">
        <f>AN104/$E$106</f>
        <v>0</v>
      </c>
      <c r="AP104" s="15">
        <f>AN104/$B$93</f>
        <v>0</v>
      </c>
    </row>
    <row r="105" spans="1:42" x14ac:dyDescent="0.3">
      <c r="A105" s="21" t="s">
        <v>39</v>
      </c>
      <c r="B105" s="22"/>
      <c r="C105" s="23">
        <f>E105/$B$93</f>
        <v>0</v>
      </c>
      <c r="D105" s="22">
        <v>0</v>
      </c>
      <c r="E105" s="22">
        <f t="shared" si="29"/>
        <v>0</v>
      </c>
      <c r="F105" s="24">
        <f>E105/$E$106</f>
        <v>0</v>
      </c>
      <c r="G105" s="22">
        <v>0</v>
      </c>
      <c r="H105" s="22">
        <v>0</v>
      </c>
      <c r="I105" s="22">
        <v>0</v>
      </c>
      <c r="J105" s="22">
        <v>0</v>
      </c>
      <c r="K105" s="22">
        <v>0</v>
      </c>
      <c r="L105" s="22">
        <v>0</v>
      </c>
      <c r="M105" s="22">
        <v>0</v>
      </c>
      <c r="N105" s="22">
        <v>0</v>
      </c>
      <c r="O105" s="22">
        <v>0</v>
      </c>
      <c r="P105" s="22">
        <f t="shared" si="30"/>
        <v>0</v>
      </c>
      <c r="Q105" s="25">
        <f>P105/$E$106</f>
        <v>0</v>
      </c>
      <c r="R105" s="26">
        <f>P105/$B$93</f>
        <v>0</v>
      </c>
      <c r="S105" s="22">
        <v>0</v>
      </c>
      <c r="T105" s="22">
        <v>0</v>
      </c>
      <c r="U105" s="22">
        <v>0</v>
      </c>
      <c r="V105" s="22">
        <v>0</v>
      </c>
      <c r="W105" s="22">
        <v>0</v>
      </c>
      <c r="X105" s="22">
        <v>0</v>
      </c>
      <c r="Y105" s="22">
        <v>0</v>
      </c>
      <c r="Z105" s="22">
        <v>0</v>
      </c>
      <c r="AA105" s="22">
        <v>0</v>
      </c>
      <c r="AB105" s="22">
        <f t="shared" si="31"/>
        <v>0</v>
      </c>
      <c r="AC105" s="25">
        <f>AB105/$E$106</f>
        <v>0</v>
      </c>
      <c r="AD105" s="26">
        <f>AB105/$B$93</f>
        <v>0</v>
      </c>
      <c r="AE105" s="22">
        <v>0</v>
      </c>
      <c r="AF105" s="22">
        <v>0</v>
      </c>
      <c r="AG105" s="22">
        <v>0</v>
      </c>
      <c r="AH105" s="22">
        <v>0</v>
      </c>
      <c r="AI105" s="22">
        <v>0</v>
      </c>
      <c r="AJ105" s="22">
        <v>0</v>
      </c>
      <c r="AK105" s="22">
        <v>0</v>
      </c>
      <c r="AL105" s="22">
        <v>0</v>
      </c>
      <c r="AM105" s="22">
        <v>0</v>
      </c>
      <c r="AN105" s="22">
        <f t="shared" si="32"/>
        <v>0</v>
      </c>
      <c r="AO105" s="25">
        <f>AN105/$E$106</f>
        <v>0</v>
      </c>
      <c r="AP105" s="27">
        <f>AN105/$B$93</f>
        <v>0</v>
      </c>
    </row>
    <row r="106" spans="1:42" x14ac:dyDescent="0.3">
      <c r="A106" s="38" t="s">
        <v>52</v>
      </c>
      <c r="B106" s="29"/>
      <c r="C106" s="30">
        <f>E106/$B$93</f>
        <v>77.113897283017977</v>
      </c>
      <c r="D106" s="29">
        <v>472.61605111650135</v>
      </c>
      <c r="E106" s="29">
        <f t="shared" si="29"/>
        <v>353027.4217616563</v>
      </c>
      <c r="F106" s="31">
        <f>E106/$E$106</f>
        <v>1</v>
      </c>
      <c r="G106" s="29">
        <v>77.437768964736634</v>
      </c>
      <c r="H106" s="29">
        <v>28894.139008753828</v>
      </c>
      <c r="I106" s="29">
        <v>4410.1767079540587</v>
      </c>
      <c r="J106" s="29">
        <v>10986.713563239944</v>
      </c>
      <c r="K106" s="29">
        <v>546.49328166960754</v>
      </c>
      <c r="L106" s="29">
        <v>0</v>
      </c>
      <c r="M106" s="29">
        <v>0</v>
      </c>
      <c r="N106" s="29">
        <v>65.96315395058194</v>
      </c>
      <c r="O106" s="29">
        <v>1258.0377129212584</v>
      </c>
      <c r="P106" s="29">
        <f t="shared" si="30"/>
        <v>46161.523428489279</v>
      </c>
      <c r="Q106" s="32">
        <f>P106/$E$106</f>
        <v>0.13075903055387825</v>
      </c>
      <c r="R106" s="33">
        <f>P106/$B$93</f>
        <v>10.083338450958777</v>
      </c>
      <c r="S106" s="29">
        <v>308.72183394641377</v>
      </c>
      <c r="T106" s="29">
        <v>71552.167815131761</v>
      </c>
      <c r="U106" s="29">
        <v>27219.864127415189</v>
      </c>
      <c r="V106" s="29">
        <v>87309.669927247858</v>
      </c>
      <c r="W106" s="29">
        <v>34262.157241727065</v>
      </c>
      <c r="X106" s="29">
        <v>0</v>
      </c>
      <c r="Y106" s="29">
        <v>0</v>
      </c>
      <c r="Z106" s="29">
        <v>2192.3716904728913</v>
      </c>
      <c r="AA106" s="29">
        <v>6963.4365852808105</v>
      </c>
      <c r="AB106" s="29">
        <f t="shared" si="31"/>
        <v>229499.66738727555</v>
      </c>
      <c r="AC106" s="32">
        <f>AB106/$E$106</f>
        <v>0.65009020047802535</v>
      </c>
      <c r="AD106" s="33">
        <f>AB106/$B$93</f>
        <v>50.130988944359011</v>
      </c>
      <c r="AE106" s="29">
        <v>86.456448205351023</v>
      </c>
      <c r="AF106" s="29">
        <v>18176.336610123555</v>
      </c>
      <c r="AG106" s="29">
        <v>17630.150157591179</v>
      </c>
      <c r="AH106" s="29">
        <v>27362.946110443798</v>
      </c>
      <c r="AI106" s="29">
        <v>13146.765699409189</v>
      </c>
      <c r="AJ106" s="29">
        <v>0</v>
      </c>
      <c r="AK106" s="29">
        <v>0</v>
      </c>
      <c r="AL106" s="29">
        <v>892.50684850828816</v>
      </c>
      <c r="AM106" s="29">
        <v>157.52551981545949</v>
      </c>
      <c r="AN106" s="29">
        <f t="shared" si="32"/>
        <v>77366.230945891482</v>
      </c>
      <c r="AO106" s="32">
        <f>AN106/$E$106</f>
        <v>0.21915076896809643</v>
      </c>
      <c r="AP106" s="34">
        <f>AN106/$B$93</f>
        <v>16.899569887700192</v>
      </c>
    </row>
    <row r="107" spans="1:42" x14ac:dyDescent="0.3">
      <c r="A107" s="35" t="s">
        <v>53</v>
      </c>
      <c r="B107" s="8">
        <v>21500</v>
      </c>
      <c r="C107" s="9"/>
      <c r="D107" s="8"/>
      <c r="E107" s="8"/>
      <c r="F107" s="36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11"/>
      <c r="R107" s="37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11"/>
      <c r="AD107" s="37"/>
      <c r="AE107" s="8"/>
      <c r="AF107" s="8"/>
      <c r="AG107" s="8"/>
      <c r="AH107" s="8"/>
      <c r="AI107" s="8"/>
      <c r="AJ107" s="8"/>
      <c r="AK107" s="8"/>
      <c r="AL107" s="8"/>
      <c r="AM107" s="8"/>
      <c r="AN107" s="13"/>
      <c r="AO107" s="14"/>
      <c r="AP107" s="15"/>
    </row>
    <row r="108" spans="1:42" x14ac:dyDescent="0.3">
      <c r="A108" s="16" t="s">
        <v>32</v>
      </c>
      <c r="B108" s="13"/>
      <c r="C108" s="17"/>
      <c r="D108" s="13"/>
      <c r="E108" s="13"/>
      <c r="F108" s="18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4"/>
      <c r="R108" s="19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4"/>
      <c r="AD108" s="19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  <c r="AP108" s="15"/>
    </row>
    <row r="109" spans="1:42" x14ac:dyDescent="0.3">
      <c r="A109" s="20" t="s">
        <v>33</v>
      </c>
      <c r="B109" s="13"/>
      <c r="C109" s="17">
        <f>E109/$B$107</f>
        <v>6.7193658933661995</v>
      </c>
      <c r="D109" s="13">
        <v>263.69602466972287</v>
      </c>
      <c r="E109" s="13">
        <f t="shared" si="29"/>
        <v>144466.36670737329</v>
      </c>
      <c r="F109" s="18">
        <f>E109/$E$120</f>
        <v>0.66353951034359338</v>
      </c>
      <c r="G109" s="13">
        <v>177.37235918644993</v>
      </c>
      <c r="H109" s="13">
        <v>48198.225735848362</v>
      </c>
      <c r="I109" s="13">
        <v>7323.1964789143885</v>
      </c>
      <c r="J109" s="13">
        <v>10476.596937694572</v>
      </c>
      <c r="K109" s="13">
        <v>0</v>
      </c>
      <c r="L109" s="13">
        <v>9034.5720066056929</v>
      </c>
      <c r="M109" s="13">
        <v>0</v>
      </c>
      <c r="N109" s="13">
        <v>0</v>
      </c>
      <c r="O109" s="13">
        <v>26997.082582852399</v>
      </c>
      <c r="P109" s="13">
        <f t="shared" si="30"/>
        <v>102029.67374191542</v>
      </c>
      <c r="Q109" s="14">
        <f>P109/$E$120</f>
        <v>0.46862616744809316</v>
      </c>
      <c r="R109" s="19">
        <f>P109/$B$107</f>
        <v>4.7455662205542053</v>
      </c>
      <c r="S109" s="13">
        <v>79.59104444552456</v>
      </c>
      <c r="T109" s="13">
        <v>21201.987390346363</v>
      </c>
      <c r="U109" s="13">
        <v>3381.3891810007085</v>
      </c>
      <c r="V109" s="13">
        <v>4883.0387082360567</v>
      </c>
      <c r="W109" s="13">
        <v>965.60289727536451</v>
      </c>
      <c r="X109" s="13">
        <v>3384.3544402222547</v>
      </c>
      <c r="Y109" s="13">
        <v>0</v>
      </c>
      <c r="Z109" s="13">
        <v>4.5346316281578902</v>
      </c>
      <c r="AA109" s="13">
        <v>6042.0588207141445</v>
      </c>
      <c r="AB109" s="13">
        <f t="shared" si="31"/>
        <v>39862.966069423055</v>
      </c>
      <c r="AC109" s="14">
        <f>AB109/$E$120</f>
        <v>0.18309211749005838</v>
      </c>
      <c r="AD109" s="19">
        <f>AB109/$B$107</f>
        <v>1.8540914450894443</v>
      </c>
      <c r="AE109" s="13">
        <v>6.7326210377484204</v>
      </c>
      <c r="AF109" s="13">
        <v>2044.0272424705918</v>
      </c>
      <c r="AG109" s="13">
        <v>1.1525160744969432</v>
      </c>
      <c r="AH109" s="13">
        <v>28.503141361990842</v>
      </c>
      <c r="AI109" s="13">
        <v>17.001859320254471</v>
      </c>
      <c r="AJ109" s="13">
        <v>381.19637391121069</v>
      </c>
      <c r="AK109" s="13">
        <v>0</v>
      </c>
      <c r="AL109" s="13">
        <v>0</v>
      </c>
      <c r="AM109" s="13">
        <v>101.84576289627657</v>
      </c>
      <c r="AN109" s="13">
        <f t="shared" si="32"/>
        <v>2573.726896034821</v>
      </c>
      <c r="AO109" s="14">
        <f>AN109/$E$120</f>
        <v>1.1821225405441862E-2</v>
      </c>
      <c r="AP109" s="15">
        <f>AN109/$B$107</f>
        <v>0.11970822772254981</v>
      </c>
    </row>
    <row r="110" spans="1:42" x14ac:dyDescent="0.3">
      <c r="A110" s="20" t="s">
        <v>34</v>
      </c>
      <c r="B110" s="13"/>
      <c r="C110" s="17">
        <f>E110/$B$107</f>
        <v>3.407183903023145</v>
      </c>
      <c r="D110" s="13">
        <v>138.99404788126461</v>
      </c>
      <c r="E110" s="13">
        <f t="shared" si="29"/>
        <v>73254.453914997619</v>
      </c>
      <c r="F110" s="18">
        <f>E110/$E$120</f>
        <v>0.33646048965640685</v>
      </c>
      <c r="G110" s="13">
        <v>49.253828434137993</v>
      </c>
      <c r="H110" s="13">
        <v>13731.853189383521</v>
      </c>
      <c r="I110" s="13">
        <v>2056.1554299291702</v>
      </c>
      <c r="J110" s="13">
        <v>1580.6368764285462</v>
      </c>
      <c r="K110" s="13">
        <v>93.647421484905507</v>
      </c>
      <c r="L110" s="13">
        <v>5572.6964198933874</v>
      </c>
      <c r="M110" s="13">
        <v>0</v>
      </c>
      <c r="N110" s="13">
        <v>0</v>
      </c>
      <c r="O110" s="13">
        <v>1412.2809199692463</v>
      </c>
      <c r="P110" s="13">
        <f t="shared" si="30"/>
        <v>24447.270257088774</v>
      </c>
      <c r="Q110" s="14">
        <f>P110/$E$120</f>
        <v>0.1122872410052675</v>
      </c>
      <c r="R110" s="19">
        <f>P110/$B$107</f>
        <v>1.1370823375390127</v>
      </c>
      <c r="S110" s="13">
        <v>60.39330830162082</v>
      </c>
      <c r="T110" s="13">
        <v>10801.426012605114</v>
      </c>
      <c r="U110" s="13">
        <v>2693.1032955420742</v>
      </c>
      <c r="V110" s="13">
        <v>7964.8399188665253</v>
      </c>
      <c r="W110" s="13">
        <v>7861.9285073791689</v>
      </c>
      <c r="X110" s="13">
        <v>1628.1597003959855</v>
      </c>
      <c r="Y110" s="13">
        <v>0</v>
      </c>
      <c r="Z110" s="13">
        <v>335.01948673004773</v>
      </c>
      <c r="AA110" s="13">
        <v>588.10430488449413</v>
      </c>
      <c r="AB110" s="13">
        <f t="shared" si="31"/>
        <v>31872.581226403414</v>
      </c>
      <c r="AC110" s="14">
        <f>AB110/$E$120</f>
        <v>0.14639197636355269</v>
      </c>
      <c r="AD110" s="19">
        <f>AB110/$B$107</f>
        <v>1.4824456384373681</v>
      </c>
      <c r="AE110" s="13">
        <v>29.346911145505793</v>
      </c>
      <c r="AF110" s="13">
        <v>10065.428204693133</v>
      </c>
      <c r="AG110" s="13">
        <v>820.42726112720015</v>
      </c>
      <c r="AH110" s="13">
        <v>3037.6438535041971</v>
      </c>
      <c r="AI110" s="13">
        <v>2735.2099455232774</v>
      </c>
      <c r="AJ110" s="13">
        <v>0</v>
      </c>
      <c r="AK110" s="13">
        <v>0</v>
      </c>
      <c r="AL110" s="13">
        <v>218.17370943019492</v>
      </c>
      <c r="AM110" s="13">
        <v>57.719457227422851</v>
      </c>
      <c r="AN110" s="13">
        <f t="shared" si="32"/>
        <v>16934.602431505427</v>
      </c>
      <c r="AO110" s="14">
        <f>AN110/$E$120</f>
        <v>7.7781272287586592E-2</v>
      </c>
      <c r="AP110" s="15">
        <f>AN110/$B$107</f>
        <v>0.78765592704676402</v>
      </c>
    </row>
    <row r="111" spans="1:42" x14ac:dyDescent="0.3">
      <c r="A111" s="21" t="s">
        <v>35</v>
      </c>
      <c r="B111" s="22"/>
      <c r="C111" s="23">
        <f>E111/$B$107</f>
        <v>10.126549796389343</v>
      </c>
      <c r="D111" s="22">
        <v>402.69007255098745</v>
      </c>
      <c r="E111" s="22">
        <f t="shared" si="29"/>
        <v>217720.82062237087</v>
      </c>
      <c r="F111" s="24">
        <f>E111/$E$120</f>
        <v>1</v>
      </c>
      <c r="G111" s="22">
        <v>226.62618762058793</v>
      </c>
      <c r="H111" s="22">
        <v>61930.078925231879</v>
      </c>
      <c r="I111" s="22">
        <v>9379.3519088435587</v>
      </c>
      <c r="J111" s="22">
        <v>12057.233814123119</v>
      </c>
      <c r="K111" s="22">
        <v>93.647421484905507</v>
      </c>
      <c r="L111" s="22">
        <v>14607.26842649908</v>
      </c>
      <c r="M111" s="22">
        <v>0</v>
      </c>
      <c r="N111" s="22">
        <v>0</v>
      </c>
      <c r="O111" s="22">
        <v>28409.363502821645</v>
      </c>
      <c r="P111" s="22">
        <f t="shared" si="30"/>
        <v>126476.94399900417</v>
      </c>
      <c r="Q111" s="25">
        <f>P111/$E$120</f>
        <v>0.58091340845336059</v>
      </c>
      <c r="R111" s="26">
        <f>P111/$B$107</f>
        <v>5.8826485580932175</v>
      </c>
      <c r="S111" s="22">
        <v>139.98435274714538</v>
      </c>
      <c r="T111" s="22">
        <v>32003.413402951475</v>
      </c>
      <c r="U111" s="22">
        <v>6074.4924765427822</v>
      </c>
      <c r="V111" s="22">
        <v>12847.878627102582</v>
      </c>
      <c r="W111" s="22">
        <v>8827.5314046545336</v>
      </c>
      <c r="X111" s="22">
        <v>5012.5141406182402</v>
      </c>
      <c r="Y111" s="22">
        <v>0</v>
      </c>
      <c r="Z111" s="22">
        <v>339.55411835820564</v>
      </c>
      <c r="AA111" s="22">
        <v>6630.1631255986385</v>
      </c>
      <c r="AB111" s="22">
        <f t="shared" si="31"/>
        <v>71735.547295826444</v>
      </c>
      <c r="AC111" s="25">
        <f>AB111/$E$120</f>
        <v>0.32948409385361099</v>
      </c>
      <c r="AD111" s="26">
        <f>AB111/$B$107</f>
        <v>3.3365370835268111</v>
      </c>
      <c r="AE111" s="22">
        <v>36.079532183254216</v>
      </c>
      <c r="AF111" s="22">
        <v>12109.455447163724</v>
      </c>
      <c r="AG111" s="22">
        <v>821.57977720169708</v>
      </c>
      <c r="AH111" s="22">
        <v>3066.1469948661879</v>
      </c>
      <c r="AI111" s="22">
        <v>2752.2118048435318</v>
      </c>
      <c r="AJ111" s="22">
        <v>381.19637391121069</v>
      </c>
      <c r="AK111" s="22">
        <v>0</v>
      </c>
      <c r="AL111" s="22">
        <v>218.17370943019492</v>
      </c>
      <c r="AM111" s="22">
        <v>159.56522012369942</v>
      </c>
      <c r="AN111" s="22">
        <f t="shared" si="32"/>
        <v>19508.329327540247</v>
      </c>
      <c r="AO111" s="25">
        <f>AN111/$E$120</f>
        <v>8.9602497693028443E-2</v>
      </c>
      <c r="AP111" s="27">
        <f>AN111/$B$107</f>
        <v>0.90736415476931376</v>
      </c>
    </row>
    <row r="112" spans="1:42" x14ac:dyDescent="0.3">
      <c r="A112" s="16" t="s">
        <v>36</v>
      </c>
      <c r="B112" s="13"/>
      <c r="C112" s="17"/>
      <c r="D112" s="13"/>
      <c r="E112" s="13"/>
      <c r="F112" s="18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4"/>
      <c r="R112" s="19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4"/>
      <c r="AD112" s="19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  <c r="AP112" s="15"/>
    </row>
    <row r="113" spans="1:42" x14ac:dyDescent="0.3">
      <c r="A113" s="20" t="s">
        <v>33</v>
      </c>
      <c r="B113" s="13"/>
      <c r="C113" s="17">
        <f>E113/$B$107</f>
        <v>0</v>
      </c>
      <c r="D113" s="13">
        <v>0</v>
      </c>
      <c r="E113" s="13">
        <f t="shared" si="29"/>
        <v>0</v>
      </c>
      <c r="F113" s="18">
        <f>E113/$E$120</f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f t="shared" si="30"/>
        <v>0</v>
      </c>
      <c r="Q113" s="14">
        <f>P113/$E$120</f>
        <v>0</v>
      </c>
      <c r="R113" s="19">
        <f>P113/$B$107</f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3">
        <v>0</v>
      </c>
      <c r="AA113" s="13">
        <v>0</v>
      </c>
      <c r="AB113" s="13">
        <f t="shared" si="31"/>
        <v>0</v>
      </c>
      <c r="AC113" s="14">
        <f>AB113/$E$120</f>
        <v>0</v>
      </c>
      <c r="AD113" s="19">
        <f>AB113/$B$107</f>
        <v>0</v>
      </c>
      <c r="AE113" s="13">
        <v>0</v>
      </c>
      <c r="AF113" s="13">
        <v>0</v>
      </c>
      <c r="AG113" s="13">
        <v>0</v>
      </c>
      <c r="AH113" s="13">
        <v>0</v>
      </c>
      <c r="AI113" s="13">
        <v>0</v>
      </c>
      <c r="AJ113" s="13">
        <v>0</v>
      </c>
      <c r="AK113" s="13">
        <v>0</v>
      </c>
      <c r="AL113" s="13">
        <v>0</v>
      </c>
      <c r="AM113" s="13">
        <v>0</v>
      </c>
      <c r="AN113" s="13">
        <f t="shared" si="32"/>
        <v>0</v>
      </c>
      <c r="AO113" s="14">
        <f>AN113/$E$120</f>
        <v>0</v>
      </c>
      <c r="AP113" s="15">
        <f>AN113/$B$107</f>
        <v>0</v>
      </c>
    </row>
    <row r="114" spans="1:42" x14ac:dyDescent="0.3">
      <c r="A114" s="20" t="s">
        <v>34</v>
      </c>
      <c r="B114" s="13"/>
      <c r="C114" s="17">
        <f>E114/$B$107</f>
        <v>0</v>
      </c>
      <c r="D114" s="13">
        <v>0</v>
      </c>
      <c r="E114" s="13">
        <f t="shared" si="29"/>
        <v>0</v>
      </c>
      <c r="F114" s="18">
        <f>E114/$E$120</f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f t="shared" si="30"/>
        <v>0</v>
      </c>
      <c r="Q114" s="14">
        <f>P114/$E$120</f>
        <v>0</v>
      </c>
      <c r="R114" s="19">
        <f>P114/$B$107</f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3">
        <v>0</v>
      </c>
      <c r="AA114" s="13">
        <v>0</v>
      </c>
      <c r="AB114" s="13">
        <f t="shared" si="31"/>
        <v>0</v>
      </c>
      <c r="AC114" s="14">
        <f>AB114/$E$120</f>
        <v>0</v>
      </c>
      <c r="AD114" s="19">
        <f>AB114/$B$107</f>
        <v>0</v>
      </c>
      <c r="AE114" s="13">
        <v>0</v>
      </c>
      <c r="AF114" s="13">
        <v>0</v>
      </c>
      <c r="AG114" s="13">
        <v>0</v>
      </c>
      <c r="AH114" s="13">
        <v>0</v>
      </c>
      <c r="AI114" s="13">
        <v>0</v>
      </c>
      <c r="AJ114" s="13">
        <v>0</v>
      </c>
      <c r="AK114" s="13">
        <v>0</v>
      </c>
      <c r="AL114" s="13">
        <v>0</v>
      </c>
      <c r="AM114" s="13">
        <v>0</v>
      </c>
      <c r="AN114" s="13">
        <f t="shared" si="32"/>
        <v>0</v>
      </c>
      <c r="AO114" s="14">
        <f>AN114/$E$120</f>
        <v>0</v>
      </c>
      <c r="AP114" s="15">
        <f>AN114/$B$107</f>
        <v>0</v>
      </c>
    </row>
    <row r="115" spans="1:42" x14ac:dyDescent="0.3">
      <c r="A115" s="21" t="s">
        <v>37</v>
      </c>
      <c r="B115" s="22"/>
      <c r="C115" s="23">
        <f>E115/$B$107</f>
        <v>0</v>
      </c>
      <c r="D115" s="22">
        <v>0</v>
      </c>
      <c r="E115" s="22">
        <f t="shared" si="29"/>
        <v>0</v>
      </c>
      <c r="F115" s="24">
        <f>E115/$E$120</f>
        <v>0</v>
      </c>
      <c r="G115" s="22">
        <v>0</v>
      </c>
      <c r="H115" s="22">
        <v>0</v>
      </c>
      <c r="I115" s="22">
        <v>0</v>
      </c>
      <c r="J115" s="22">
        <v>0</v>
      </c>
      <c r="K115" s="22">
        <v>0</v>
      </c>
      <c r="L115" s="22">
        <v>0</v>
      </c>
      <c r="M115" s="22">
        <v>0</v>
      </c>
      <c r="N115" s="22">
        <v>0</v>
      </c>
      <c r="O115" s="22">
        <v>0</v>
      </c>
      <c r="P115" s="22">
        <f t="shared" si="30"/>
        <v>0</v>
      </c>
      <c r="Q115" s="25">
        <f>P115/$E$120</f>
        <v>0</v>
      </c>
      <c r="R115" s="26">
        <f>P115/$B$107</f>
        <v>0</v>
      </c>
      <c r="S115" s="22">
        <v>0</v>
      </c>
      <c r="T115" s="22">
        <v>0</v>
      </c>
      <c r="U115" s="22">
        <v>0</v>
      </c>
      <c r="V115" s="22">
        <v>0</v>
      </c>
      <c r="W115" s="22">
        <v>0</v>
      </c>
      <c r="X115" s="22">
        <v>0</v>
      </c>
      <c r="Y115" s="22">
        <v>0</v>
      </c>
      <c r="Z115" s="22">
        <v>0</v>
      </c>
      <c r="AA115" s="22">
        <v>0</v>
      </c>
      <c r="AB115" s="22">
        <f t="shared" si="31"/>
        <v>0</v>
      </c>
      <c r="AC115" s="25">
        <f>AB115/$E$120</f>
        <v>0</v>
      </c>
      <c r="AD115" s="26">
        <f>AB115/$B$107</f>
        <v>0</v>
      </c>
      <c r="AE115" s="22">
        <v>0</v>
      </c>
      <c r="AF115" s="22">
        <v>0</v>
      </c>
      <c r="AG115" s="22">
        <v>0</v>
      </c>
      <c r="AH115" s="22">
        <v>0</v>
      </c>
      <c r="AI115" s="22">
        <v>0</v>
      </c>
      <c r="AJ115" s="22">
        <v>0</v>
      </c>
      <c r="AK115" s="22">
        <v>0</v>
      </c>
      <c r="AL115" s="22">
        <v>0</v>
      </c>
      <c r="AM115" s="22">
        <v>0</v>
      </c>
      <c r="AN115" s="22">
        <f t="shared" si="32"/>
        <v>0</v>
      </c>
      <c r="AO115" s="25">
        <f>AN115/$E$120</f>
        <v>0</v>
      </c>
      <c r="AP115" s="27">
        <f>AN115/$B$107</f>
        <v>0</v>
      </c>
    </row>
    <row r="116" spans="1:42" x14ac:dyDescent="0.3">
      <c r="A116" s="16" t="s">
        <v>38</v>
      </c>
      <c r="B116" s="13"/>
      <c r="C116" s="17"/>
      <c r="D116" s="13"/>
      <c r="E116" s="13"/>
      <c r="F116" s="18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4"/>
      <c r="R116" s="19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4"/>
      <c r="AD116" s="19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  <c r="AP116" s="15"/>
    </row>
    <row r="117" spans="1:42" x14ac:dyDescent="0.3">
      <c r="A117" s="20" t="s">
        <v>33</v>
      </c>
      <c r="B117" s="13"/>
      <c r="C117" s="17">
        <f>E117/$B$107</f>
        <v>0</v>
      </c>
      <c r="D117" s="13">
        <v>0</v>
      </c>
      <c r="E117" s="13">
        <f t="shared" si="29"/>
        <v>0</v>
      </c>
      <c r="F117" s="18">
        <f>E117/$E$120</f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N117" s="13">
        <v>0</v>
      </c>
      <c r="O117" s="13">
        <v>0</v>
      </c>
      <c r="P117" s="13">
        <f t="shared" si="30"/>
        <v>0</v>
      </c>
      <c r="Q117" s="14">
        <f>P117/$E$120</f>
        <v>0</v>
      </c>
      <c r="R117" s="19">
        <f>P117/$B$107</f>
        <v>0</v>
      </c>
      <c r="S117" s="13">
        <v>0</v>
      </c>
      <c r="T117" s="13">
        <v>0</v>
      </c>
      <c r="U117" s="13">
        <v>0</v>
      </c>
      <c r="V117" s="13">
        <v>0</v>
      </c>
      <c r="W117" s="13">
        <v>0</v>
      </c>
      <c r="X117" s="13">
        <v>0</v>
      </c>
      <c r="Y117" s="13">
        <v>0</v>
      </c>
      <c r="Z117" s="13">
        <v>0</v>
      </c>
      <c r="AA117" s="13">
        <v>0</v>
      </c>
      <c r="AB117" s="13">
        <f t="shared" si="31"/>
        <v>0</v>
      </c>
      <c r="AC117" s="14">
        <f>AB117/$E$120</f>
        <v>0</v>
      </c>
      <c r="AD117" s="19">
        <f>AB117/$B$107</f>
        <v>0</v>
      </c>
      <c r="AE117" s="13">
        <v>0</v>
      </c>
      <c r="AF117" s="13">
        <v>0</v>
      </c>
      <c r="AG117" s="13">
        <v>0</v>
      </c>
      <c r="AH117" s="13">
        <v>0</v>
      </c>
      <c r="AI117" s="13">
        <v>0</v>
      </c>
      <c r="AJ117" s="13">
        <v>0</v>
      </c>
      <c r="AK117" s="13">
        <v>0</v>
      </c>
      <c r="AL117" s="13">
        <v>0</v>
      </c>
      <c r="AM117" s="13">
        <v>0</v>
      </c>
      <c r="AN117" s="13">
        <f t="shared" si="32"/>
        <v>0</v>
      </c>
      <c r="AO117" s="14">
        <f>AN117/$E$120</f>
        <v>0</v>
      </c>
      <c r="AP117" s="15">
        <f>AN117/$B$107</f>
        <v>0</v>
      </c>
    </row>
    <row r="118" spans="1:42" x14ac:dyDescent="0.3">
      <c r="A118" s="20" t="s">
        <v>34</v>
      </c>
      <c r="B118" s="13"/>
      <c r="C118" s="17">
        <f>E118/$B$107</f>
        <v>0</v>
      </c>
      <c r="D118" s="13">
        <v>0</v>
      </c>
      <c r="E118" s="13">
        <f t="shared" si="29"/>
        <v>0</v>
      </c>
      <c r="F118" s="18">
        <f>E118/$E$120</f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f t="shared" si="30"/>
        <v>0</v>
      </c>
      <c r="Q118" s="14">
        <f>P118/$E$120</f>
        <v>0</v>
      </c>
      <c r="R118" s="19">
        <f>P118/$B$107</f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3">
        <v>0</v>
      </c>
      <c r="AA118" s="13">
        <v>0</v>
      </c>
      <c r="AB118" s="13">
        <f t="shared" si="31"/>
        <v>0</v>
      </c>
      <c r="AC118" s="14">
        <f>AB118/$E$120</f>
        <v>0</v>
      </c>
      <c r="AD118" s="19">
        <f>AB118/$B$107</f>
        <v>0</v>
      </c>
      <c r="AE118" s="13">
        <v>0</v>
      </c>
      <c r="AF118" s="13">
        <v>0</v>
      </c>
      <c r="AG118" s="13">
        <v>0</v>
      </c>
      <c r="AH118" s="13">
        <v>0</v>
      </c>
      <c r="AI118" s="13">
        <v>0</v>
      </c>
      <c r="AJ118" s="13">
        <v>0</v>
      </c>
      <c r="AK118" s="13">
        <v>0</v>
      </c>
      <c r="AL118" s="13">
        <v>0</v>
      </c>
      <c r="AM118" s="13">
        <v>0</v>
      </c>
      <c r="AN118" s="13">
        <f t="shared" si="32"/>
        <v>0</v>
      </c>
      <c r="AO118" s="14">
        <f>AN118/$E$120</f>
        <v>0</v>
      </c>
      <c r="AP118" s="15">
        <f>AN118/$B$107</f>
        <v>0</v>
      </c>
    </row>
    <row r="119" spans="1:42" x14ac:dyDescent="0.3">
      <c r="A119" s="21" t="s">
        <v>39</v>
      </c>
      <c r="B119" s="22"/>
      <c r="C119" s="23">
        <f>E119/$B$107</f>
        <v>0</v>
      </c>
      <c r="D119" s="22">
        <v>0</v>
      </c>
      <c r="E119" s="22">
        <f t="shared" si="29"/>
        <v>0</v>
      </c>
      <c r="F119" s="24">
        <f>E119/$E$120</f>
        <v>0</v>
      </c>
      <c r="G119" s="22">
        <v>0</v>
      </c>
      <c r="H119" s="22">
        <v>0</v>
      </c>
      <c r="I119" s="22">
        <v>0</v>
      </c>
      <c r="J119" s="22">
        <v>0</v>
      </c>
      <c r="K119" s="22">
        <v>0</v>
      </c>
      <c r="L119" s="22">
        <v>0</v>
      </c>
      <c r="M119" s="22">
        <v>0</v>
      </c>
      <c r="N119" s="22">
        <v>0</v>
      </c>
      <c r="O119" s="22">
        <v>0</v>
      </c>
      <c r="P119" s="22">
        <f t="shared" si="30"/>
        <v>0</v>
      </c>
      <c r="Q119" s="25">
        <f>P119/$E$120</f>
        <v>0</v>
      </c>
      <c r="R119" s="26">
        <f>P119/$B$107</f>
        <v>0</v>
      </c>
      <c r="S119" s="22">
        <v>0</v>
      </c>
      <c r="T119" s="22">
        <v>0</v>
      </c>
      <c r="U119" s="22">
        <v>0</v>
      </c>
      <c r="V119" s="22">
        <v>0</v>
      </c>
      <c r="W119" s="22">
        <v>0</v>
      </c>
      <c r="X119" s="22">
        <v>0</v>
      </c>
      <c r="Y119" s="22">
        <v>0</v>
      </c>
      <c r="Z119" s="22">
        <v>0</v>
      </c>
      <c r="AA119" s="22">
        <v>0</v>
      </c>
      <c r="AB119" s="22">
        <f t="shared" si="31"/>
        <v>0</v>
      </c>
      <c r="AC119" s="25">
        <f>AB119/$E$120</f>
        <v>0</v>
      </c>
      <c r="AD119" s="26">
        <f>AB119/$B$107</f>
        <v>0</v>
      </c>
      <c r="AE119" s="22">
        <v>0</v>
      </c>
      <c r="AF119" s="22">
        <v>0</v>
      </c>
      <c r="AG119" s="22">
        <v>0</v>
      </c>
      <c r="AH119" s="22">
        <v>0</v>
      </c>
      <c r="AI119" s="22">
        <v>0</v>
      </c>
      <c r="AJ119" s="22">
        <v>0</v>
      </c>
      <c r="AK119" s="22">
        <v>0</v>
      </c>
      <c r="AL119" s="22">
        <v>0</v>
      </c>
      <c r="AM119" s="22">
        <v>0</v>
      </c>
      <c r="AN119" s="22">
        <f t="shared" si="32"/>
        <v>0</v>
      </c>
      <c r="AO119" s="25">
        <f>AN119/$E$120</f>
        <v>0</v>
      </c>
      <c r="AP119" s="27">
        <f>AN119/$B$107</f>
        <v>0</v>
      </c>
    </row>
    <row r="120" spans="1:42" x14ac:dyDescent="0.3">
      <c r="A120" s="38" t="s">
        <v>54</v>
      </c>
      <c r="B120" s="29"/>
      <c r="C120" s="30">
        <f>E120/$B$107</f>
        <v>10.126549796389343</v>
      </c>
      <c r="D120" s="29">
        <v>402.69007255098745</v>
      </c>
      <c r="E120" s="29">
        <f t="shared" si="29"/>
        <v>217720.82062237087</v>
      </c>
      <c r="F120" s="31">
        <f>E120/$E$120</f>
        <v>1</v>
      </c>
      <c r="G120" s="29">
        <v>226.62618762058793</v>
      </c>
      <c r="H120" s="29">
        <v>61930.078925231879</v>
      </c>
      <c r="I120" s="29">
        <v>9379.3519088435587</v>
      </c>
      <c r="J120" s="29">
        <v>12057.233814123119</v>
      </c>
      <c r="K120" s="29">
        <v>93.647421484905507</v>
      </c>
      <c r="L120" s="29">
        <v>14607.26842649908</v>
      </c>
      <c r="M120" s="29">
        <v>0</v>
      </c>
      <c r="N120" s="29">
        <v>0</v>
      </c>
      <c r="O120" s="29">
        <v>28409.363502821645</v>
      </c>
      <c r="P120" s="29">
        <f t="shared" si="30"/>
        <v>126476.94399900417</v>
      </c>
      <c r="Q120" s="32">
        <f>P120/$E$120</f>
        <v>0.58091340845336059</v>
      </c>
      <c r="R120" s="33">
        <f>P120/$B$107</f>
        <v>5.8826485580932175</v>
      </c>
      <c r="S120" s="29">
        <v>139.98435274714538</v>
      </c>
      <c r="T120" s="29">
        <v>32003.413402951475</v>
      </c>
      <c r="U120" s="29">
        <v>6074.4924765427822</v>
      </c>
      <c r="V120" s="29">
        <v>12847.878627102582</v>
      </c>
      <c r="W120" s="29">
        <v>8827.5314046545336</v>
      </c>
      <c r="X120" s="29">
        <v>5012.5141406182402</v>
      </c>
      <c r="Y120" s="29">
        <v>0</v>
      </c>
      <c r="Z120" s="29">
        <v>339.55411835820564</v>
      </c>
      <c r="AA120" s="29">
        <v>6630.1631255986385</v>
      </c>
      <c r="AB120" s="29">
        <f t="shared" si="31"/>
        <v>71735.547295826444</v>
      </c>
      <c r="AC120" s="32">
        <f>AB120/$E$120</f>
        <v>0.32948409385361099</v>
      </c>
      <c r="AD120" s="33">
        <f>AB120/$B$107</f>
        <v>3.3365370835268111</v>
      </c>
      <c r="AE120" s="29">
        <v>36.079532183254216</v>
      </c>
      <c r="AF120" s="29">
        <v>12109.455447163724</v>
      </c>
      <c r="AG120" s="29">
        <v>821.57977720169708</v>
      </c>
      <c r="AH120" s="29">
        <v>3066.1469948661879</v>
      </c>
      <c r="AI120" s="29">
        <v>2752.2118048435318</v>
      </c>
      <c r="AJ120" s="29">
        <v>381.19637391121069</v>
      </c>
      <c r="AK120" s="29">
        <v>0</v>
      </c>
      <c r="AL120" s="29">
        <v>218.17370943019492</v>
      </c>
      <c r="AM120" s="29">
        <v>159.56522012369942</v>
      </c>
      <c r="AN120" s="29">
        <f t="shared" si="32"/>
        <v>19508.329327540247</v>
      </c>
      <c r="AO120" s="32">
        <f>AN120/$E$120</f>
        <v>8.9602497693028443E-2</v>
      </c>
      <c r="AP120" s="34">
        <f>AN120/$B$107</f>
        <v>0.90736415476931376</v>
      </c>
    </row>
    <row r="121" spans="1:42" x14ac:dyDescent="0.3">
      <c r="A121" s="35" t="s">
        <v>55</v>
      </c>
      <c r="B121" s="8">
        <v>6790</v>
      </c>
      <c r="C121" s="9"/>
      <c r="D121" s="8"/>
      <c r="E121" s="8"/>
      <c r="F121" s="36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11"/>
      <c r="R121" s="37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11"/>
      <c r="AD121" s="37"/>
      <c r="AE121" s="8"/>
      <c r="AF121" s="8"/>
      <c r="AG121" s="8"/>
      <c r="AH121" s="8"/>
      <c r="AI121" s="8"/>
      <c r="AJ121" s="8"/>
      <c r="AK121" s="8"/>
      <c r="AL121" s="8"/>
      <c r="AM121" s="8"/>
      <c r="AN121" s="13"/>
      <c r="AO121" s="14"/>
      <c r="AP121" s="15"/>
    </row>
    <row r="122" spans="1:42" x14ac:dyDescent="0.3">
      <c r="A122" s="16" t="s">
        <v>32</v>
      </c>
      <c r="B122" s="13"/>
      <c r="C122" s="17"/>
      <c r="D122" s="13"/>
      <c r="E122" s="13"/>
      <c r="F122" s="18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4"/>
      <c r="R122" s="19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4"/>
      <c r="AD122" s="19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  <c r="AP122" s="15"/>
    </row>
    <row r="123" spans="1:42" x14ac:dyDescent="0.3">
      <c r="A123" s="20" t="s">
        <v>33</v>
      </c>
      <c r="B123" s="13"/>
      <c r="C123" s="17">
        <f>E123/$B$121</f>
        <v>12.321830611672317</v>
      </c>
      <c r="D123" s="13">
        <v>166.89336455218557</v>
      </c>
      <c r="E123" s="13">
        <f t="shared" si="29"/>
        <v>83665.229853255034</v>
      </c>
      <c r="F123" s="18">
        <f>E123/$E$134</f>
        <v>0.81017202826003021</v>
      </c>
      <c r="G123" s="13">
        <v>2.8934492052503407</v>
      </c>
      <c r="H123" s="13">
        <v>151.45371243944345</v>
      </c>
      <c r="I123" s="13">
        <v>26.139179272113665</v>
      </c>
      <c r="J123" s="13">
        <v>205.27481760264206</v>
      </c>
      <c r="K123" s="13">
        <v>0</v>
      </c>
      <c r="L123" s="13">
        <v>0</v>
      </c>
      <c r="M123" s="13">
        <v>0</v>
      </c>
      <c r="N123" s="13">
        <v>0</v>
      </c>
      <c r="O123" s="13">
        <v>1067.8840479155124</v>
      </c>
      <c r="P123" s="13">
        <f t="shared" si="30"/>
        <v>1450.7517572297115</v>
      </c>
      <c r="Q123" s="14">
        <f>P123/$E$134</f>
        <v>1.4048350739227312E-2</v>
      </c>
      <c r="R123" s="19">
        <f>P123/$B$121</f>
        <v>0.21366005261115045</v>
      </c>
      <c r="S123" s="13">
        <v>126.29138584783223</v>
      </c>
      <c r="T123" s="13">
        <v>29707.499437870916</v>
      </c>
      <c r="U123" s="13">
        <v>2248.4060119856827</v>
      </c>
      <c r="V123" s="13">
        <v>24322.52072083002</v>
      </c>
      <c r="W123" s="13">
        <v>28.499749709513576</v>
      </c>
      <c r="X123" s="13">
        <v>3811.9341790239064</v>
      </c>
      <c r="Y123" s="13">
        <v>0</v>
      </c>
      <c r="Z123" s="13">
        <v>0</v>
      </c>
      <c r="AA123" s="13">
        <v>2406.7424616529365</v>
      </c>
      <c r="AB123" s="13">
        <f t="shared" si="31"/>
        <v>62525.602561072978</v>
      </c>
      <c r="AC123" s="14">
        <f>AB123/$E$134</f>
        <v>0.60546650423281212</v>
      </c>
      <c r="AD123" s="19">
        <f>AB123/$B$121</f>
        <v>9.2084834405114844</v>
      </c>
      <c r="AE123" s="13">
        <v>37.708529499103015</v>
      </c>
      <c r="AF123" s="13">
        <v>11855.159473839289</v>
      </c>
      <c r="AG123" s="13">
        <v>602.55616540010283</v>
      </c>
      <c r="AH123" s="13">
        <v>5170.6715177248298</v>
      </c>
      <c r="AI123" s="13">
        <v>0</v>
      </c>
      <c r="AJ123" s="13">
        <v>853.05569418948744</v>
      </c>
      <c r="AK123" s="13">
        <v>0</v>
      </c>
      <c r="AL123" s="13">
        <v>0</v>
      </c>
      <c r="AM123" s="13">
        <v>1207.4326837986359</v>
      </c>
      <c r="AN123" s="13">
        <f t="shared" si="32"/>
        <v>19688.875534952345</v>
      </c>
      <c r="AO123" s="14">
        <f>AN123/$E$134</f>
        <v>0.19065717328799084</v>
      </c>
      <c r="AP123" s="15">
        <f>AN123/$B$121</f>
        <v>2.8996871185496826</v>
      </c>
    </row>
    <row r="124" spans="1:42" x14ac:dyDescent="0.3">
      <c r="A124" s="20" t="s">
        <v>34</v>
      </c>
      <c r="B124" s="13"/>
      <c r="C124" s="17">
        <f>E124/$B$121</f>
        <v>2.8870758697515773</v>
      </c>
      <c r="D124" s="13">
        <v>25.580806449193979</v>
      </c>
      <c r="E124" s="13">
        <f t="shared" si="29"/>
        <v>19603.245155613211</v>
      </c>
      <c r="F124" s="18">
        <f>E124/$E$134</f>
        <v>0.18982797173996971</v>
      </c>
      <c r="G124" s="13">
        <v>0.56539147344961949</v>
      </c>
      <c r="H124" s="13">
        <v>232.23512395988482</v>
      </c>
      <c r="I124" s="13">
        <v>60.752348280497024</v>
      </c>
      <c r="J124" s="13">
        <v>77.840992843372973</v>
      </c>
      <c r="K124" s="13">
        <v>0</v>
      </c>
      <c r="L124" s="13">
        <v>0</v>
      </c>
      <c r="M124" s="13">
        <v>50.400606331651879</v>
      </c>
      <c r="N124" s="13">
        <v>0</v>
      </c>
      <c r="O124" s="13">
        <v>7.0763737175762307</v>
      </c>
      <c r="P124" s="13">
        <f t="shared" si="30"/>
        <v>428.30544513298298</v>
      </c>
      <c r="Q124" s="14">
        <f>P124/$E$134</f>
        <v>4.147494625985345E-3</v>
      </c>
      <c r="R124" s="19">
        <f>P124/$B$121</f>
        <v>6.3078857898819285E-2</v>
      </c>
      <c r="S124" s="13">
        <v>20.582260953144992</v>
      </c>
      <c r="T124" s="13">
        <v>2398.953770171594</v>
      </c>
      <c r="U124" s="13">
        <v>414.3298577110175</v>
      </c>
      <c r="V124" s="13">
        <v>8334.9995988333521</v>
      </c>
      <c r="W124" s="13">
        <v>4193.8685911304729</v>
      </c>
      <c r="X124" s="13">
        <v>0</v>
      </c>
      <c r="Y124" s="13">
        <v>36.419094524225223</v>
      </c>
      <c r="Z124" s="13">
        <v>1298.2953222700189</v>
      </c>
      <c r="AA124" s="13">
        <v>63.825910430742987</v>
      </c>
      <c r="AB124" s="13">
        <f t="shared" si="31"/>
        <v>16740.692145071425</v>
      </c>
      <c r="AC124" s="14">
        <f>AB124/$E$134</f>
        <v>0.1621084473614412</v>
      </c>
      <c r="AD124" s="19">
        <f>AB124/$B$121</f>
        <v>2.4654922157689874</v>
      </c>
      <c r="AE124" s="13">
        <v>4.4331540225993677</v>
      </c>
      <c r="AF124" s="13">
        <v>2166.6603513898053</v>
      </c>
      <c r="AG124" s="13">
        <v>46.916500932756186</v>
      </c>
      <c r="AH124" s="13">
        <v>164.91177667379401</v>
      </c>
      <c r="AI124" s="13">
        <v>0</v>
      </c>
      <c r="AJ124" s="13">
        <v>0</v>
      </c>
      <c r="AK124" s="13">
        <v>0</v>
      </c>
      <c r="AL124" s="13">
        <v>0</v>
      </c>
      <c r="AM124" s="13">
        <v>55.758936412446673</v>
      </c>
      <c r="AN124" s="13">
        <f t="shared" si="32"/>
        <v>2434.2475654088021</v>
      </c>
      <c r="AO124" s="14">
        <f>AN124/$E$134</f>
        <v>2.3572029752543161E-2</v>
      </c>
      <c r="AP124" s="15">
        <f>AN124/$B$121</f>
        <v>0.35850479608377056</v>
      </c>
    </row>
    <row r="125" spans="1:42" x14ac:dyDescent="0.3">
      <c r="A125" s="21" t="s">
        <v>35</v>
      </c>
      <c r="B125" s="22"/>
      <c r="C125" s="23">
        <f>E125/$B$121</f>
        <v>15.208906481423895</v>
      </c>
      <c r="D125" s="22">
        <v>192.47417100137955</v>
      </c>
      <c r="E125" s="22">
        <f t="shared" si="29"/>
        <v>103268.47500886825</v>
      </c>
      <c r="F125" s="24">
        <f>E125/$E$134</f>
        <v>1</v>
      </c>
      <c r="G125" s="22">
        <v>3.4588406786999601</v>
      </c>
      <c r="H125" s="22">
        <v>383.68883639932824</v>
      </c>
      <c r="I125" s="22">
        <v>86.891527552610683</v>
      </c>
      <c r="J125" s="22">
        <v>283.11581044601502</v>
      </c>
      <c r="K125" s="22">
        <v>0</v>
      </c>
      <c r="L125" s="22">
        <v>0</v>
      </c>
      <c r="M125" s="22">
        <v>50.400606331651879</v>
      </c>
      <c r="N125" s="22">
        <v>0</v>
      </c>
      <c r="O125" s="22">
        <v>1074.9604216330886</v>
      </c>
      <c r="P125" s="22">
        <f t="shared" si="30"/>
        <v>1879.0572023626942</v>
      </c>
      <c r="Q125" s="25">
        <f>P125/$E$134</f>
        <v>1.8195845365212654E-2</v>
      </c>
      <c r="R125" s="26">
        <f>P125/$B$121</f>
        <v>0.27673891050996968</v>
      </c>
      <c r="S125" s="22">
        <v>146.87364680097721</v>
      </c>
      <c r="T125" s="22">
        <v>32106.453208042509</v>
      </c>
      <c r="U125" s="22">
        <v>2662.7358696967003</v>
      </c>
      <c r="V125" s="22">
        <v>32657.520319663374</v>
      </c>
      <c r="W125" s="22">
        <v>4222.3683408399866</v>
      </c>
      <c r="X125" s="22">
        <v>3811.9341790239064</v>
      </c>
      <c r="Y125" s="22">
        <v>36.419094524225223</v>
      </c>
      <c r="Z125" s="22">
        <v>1298.2953222700189</v>
      </c>
      <c r="AA125" s="22">
        <v>2470.5683720836796</v>
      </c>
      <c r="AB125" s="22">
        <f t="shared" si="31"/>
        <v>79266.294706144414</v>
      </c>
      <c r="AC125" s="25">
        <f>AB125/$E$134</f>
        <v>0.76757495159425337</v>
      </c>
      <c r="AD125" s="26">
        <f>AB125/$B$121</f>
        <v>11.673975656280474</v>
      </c>
      <c r="AE125" s="22">
        <v>42.141683521702383</v>
      </c>
      <c r="AF125" s="22">
        <v>14021.819825229093</v>
      </c>
      <c r="AG125" s="22">
        <v>649.47266633285903</v>
      </c>
      <c r="AH125" s="22">
        <v>5335.5832943986234</v>
      </c>
      <c r="AI125" s="22">
        <v>0</v>
      </c>
      <c r="AJ125" s="22">
        <v>853.05569418948744</v>
      </c>
      <c r="AK125" s="22">
        <v>0</v>
      </c>
      <c r="AL125" s="22">
        <v>0</v>
      </c>
      <c r="AM125" s="22">
        <v>1263.1916202110826</v>
      </c>
      <c r="AN125" s="22">
        <f t="shared" si="32"/>
        <v>22123.123100361146</v>
      </c>
      <c r="AO125" s="25">
        <f>AN125/$E$134</f>
        <v>0.214229203040534</v>
      </c>
      <c r="AP125" s="27">
        <f>AN125/$B$121</f>
        <v>3.258191914633453</v>
      </c>
    </row>
    <row r="126" spans="1:42" x14ac:dyDescent="0.3">
      <c r="A126" s="16" t="s">
        <v>36</v>
      </c>
      <c r="B126" s="13"/>
      <c r="C126" s="17"/>
      <c r="D126" s="13"/>
      <c r="E126" s="13"/>
      <c r="F126" s="18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4"/>
      <c r="R126" s="19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4"/>
      <c r="AD126" s="19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  <c r="AP126" s="15"/>
    </row>
    <row r="127" spans="1:42" x14ac:dyDescent="0.3">
      <c r="A127" s="20" t="s">
        <v>33</v>
      </c>
      <c r="B127" s="13"/>
      <c r="C127" s="17">
        <f>E127/$B$121</f>
        <v>0</v>
      </c>
      <c r="D127" s="13">
        <v>0</v>
      </c>
      <c r="E127" s="13">
        <f t="shared" si="29"/>
        <v>0</v>
      </c>
      <c r="F127" s="18">
        <f>E127/$E$134</f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f t="shared" si="30"/>
        <v>0</v>
      </c>
      <c r="Q127" s="14">
        <f>P127/$E$134</f>
        <v>0</v>
      </c>
      <c r="R127" s="19">
        <f>P127/$B$121</f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3">
        <v>0</v>
      </c>
      <c r="AA127" s="13">
        <v>0</v>
      </c>
      <c r="AB127" s="13">
        <f t="shared" si="31"/>
        <v>0</v>
      </c>
      <c r="AC127" s="14">
        <f>AB127/$E$134</f>
        <v>0</v>
      </c>
      <c r="AD127" s="19">
        <f>AB127/$B$121</f>
        <v>0</v>
      </c>
      <c r="AE127" s="13">
        <v>0</v>
      </c>
      <c r="AF127" s="13">
        <v>0</v>
      </c>
      <c r="AG127" s="13">
        <v>0</v>
      </c>
      <c r="AH127" s="13">
        <v>0</v>
      </c>
      <c r="AI127" s="13">
        <v>0</v>
      </c>
      <c r="AJ127" s="13">
        <v>0</v>
      </c>
      <c r="AK127" s="13">
        <v>0</v>
      </c>
      <c r="AL127" s="13">
        <v>0</v>
      </c>
      <c r="AM127" s="13">
        <v>0</v>
      </c>
      <c r="AN127" s="13">
        <f t="shared" si="32"/>
        <v>0</v>
      </c>
      <c r="AO127" s="14">
        <f>AN127/$E$134</f>
        <v>0</v>
      </c>
      <c r="AP127" s="15">
        <f>AN127/$B$121</f>
        <v>0</v>
      </c>
    </row>
    <row r="128" spans="1:42" x14ac:dyDescent="0.3">
      <c r="A128" s="20" t="s">
        <v>34</v>
      </c>
      <c r="B128" s="13"/>
      <c r="C128" s="17">
        <f>E128/$B$121</f>
        <v>0</v>
      </c>
      <c r="D128" s="13">
        <v>0</v>
      </c>
      <c r="E128" s="13">
        <f t="shared" si="29"/>
        <v>0</v>
      </c>
      <c r="F128" s="18">
        <f>E128/$E$134</f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f t="shared" si="30"/>
        <v>0</v>
      </c>
      <c r="Q128" s="14">
        <f>P128/$E$134</f>
        <v>0</v>
      </c>
      <c r="R128" s="19">
        <f>P128/$B$121</f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3">
        <v>0</v>
      </c>
      <c r="AA128" s="13">
        <v>0</v>
      </c>
      <c r="AB128" s="13">
        <f t="shared" si="31"/>
        <v>0</v>
      </c>
      <c r="AC128" s="14">
        <f>AB128/$E$134</f>
        <v>0</v>
      </c>
      <c r="AD128" s="19">
        <f>AB128/$B$121</f>
        <v>0</v>
      </c>
      <c r="AE128" s="13">
        <v>0</v>
      </c>
      <c r="AF128" s="13">
        <v>0</v>
      </c>
      <c r="AG128" s="13">
        <v>0</v>
      </c>
      <c r="AH128" s="13">
        <v>0</v>
      </c>
      <c r="AI128" s="13">
        <v>0</v>
      </c>
      <c r="AJ128" s="13">
        <v>0</v>
      </c>
      <c r="AK128" s="13">
        <v>0</v>
      </c>
      <c r="AL128" s="13">
        <v>0</v>
      </c>
      <c r="AM128" s="13">
        <v>0</v>
      </c>
      <c r="AN128" s="13">
        <f t="shared" si="32"/>
        <v>0</v>
      </c>
      <c r="AO128" s="14">
        <f>AN128/$E$134</f>
        <v>0</v>
      </c>
      <c r="AP128" s="15">
        <f>AN128/$B$121</f>
        <v>0</v>
      </c>
    </row>
    <row r="129" spans="1:42" x14ac:dyDescent="0.3">
      <c r="A129" s="21" t="s">
        <v>37</v>
      </c>
      <c r="B129" s="22"/>
      <c r="C129" s="23">
        <f>E129/$B$121</f>
        <v>0</v>
      </c>
      <c r="D129" s="22">
        <v>0</v>
      </c>
      <c r="E129" s="22">
        <f t="shared" si="29"/>
        <v>0</v>
      </c>
      <c r="F129" s="24">
        <f>E129/$E$134</f>
        <v>0</v>
      </c>
      <c r="G129" s="22">
        <v>0</v>
      </c>
      <c r="H129" s="22">
        <v>0</v>
      </c>
      <c r="I129" s="22">
        <v>0</v>
      </c>
      <c r="J129" s="22">
        <v>0</v>
      </c>
      <c r="K129" s="22">
        <v>0</v>
      </c>
      <c r="L129" s="22">
        <v>0</v>
      </c>
      <c r="M129" s="22">
        <v>0</v>
      </c>
      <c r="N129" s="22">
        <v>0</v>
      </c>
      <c r="O129" s="22">
        <v>0</v>
      </c>
      <c r="P129" s="22">
        <f t="shared" si="30"/>
        <v>0</v>
      </c>
      <c r="Q129" s="25">
        <f>P129/$E$134</f>
        <v>0</v>
      </c>
      <c r="R129" s="26">
        <f>P129/$B$121</f>
        <v>0</v>
      </c>
      <c r="S129" s="22">
        <v>0</v>
      </c>
      <c r="T129" s="22">
        <v>0</v>
      </c>
      <c r="U129" s="22">
        <v>0</v>
      </c>
      <c r="V129" s="22">
        <v>0</v>
      </c>
      <c r="W129" s="22">
        <v>0</v>
      </c>
      <c r="X129" s="22">
        <v>0</v>
      </c>
      <c r="Y129" s="22">
        <v>0</v>
      </c>
      <c r="Z129" s="22">
        <v>0</v>
      </c>
      <c r="AA129" s="22">
        <v>0</v>
      </c>
      <c r="AB129" s="22">
        <f t="shared" si="31"/>
        <v>0</v>
      </c>
      <c r="AC129" s="25">
        <f>AB129/$E$134</f>
        <v>0</v>
      </c>
      <c r="AD129" s="26">
        <f>AB129/$B$121</f>
        <v>0</v>
      </c>
      <c r="AE129" s="22">
        <v>0</v>
      </c>
      <c r="AF129" s="22">
        <v>0</v>
      </c>
      <c r="AG129" s="22">
        <v>0</v>
      </c>
      <c r="AH129" s="22">
        <v>0</v>
      </c>
      <c r="AI129" s="22">
        <v>0</v>
      </c>
      <c r="AJ129" s="22">
        <v>0</v>
      </c>
      <c r="AK129" s="22">
        <v>0</v>
      </c>
      <c r="AL129" s="22">
        <v>0</v>
      </c>
      <c r="AM129" s="22">
        <v>0</v>
      </c>
      <c r="AN129" s="22">
        <f t="shared" si="32"/>
        <v>0</v>
      </c>
      <c r="AO129" s="25">
        <f>AN129/$E$134</f>
        <v>0</v>
      </c>
      <c r="AP129" s="27">
        <f>AN129/$B$121</f>
        <v>0</v>
      </c>
    </row>
    <row r="130" spans="1:42" x14ac:dyDescent="0.3">
      <c r="A130" s="16" t="s">
        <v>38</v>
      </c>
      <c r="B130" s="13"/>
      <c r="C130" s="17"/>
      <c r="D130" s="13"/>
      <c r="E130" s="13"/>
      <c r="F130" s="18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4"/>
      <c r="R130" s="19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4"/>
      <c r="AD130" s="19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  <c r="AP130" s="15"/>
    </row>
    <row r="131" spans="1:42" x14ac:dyDescent="0.3">
      <c r="A131" s="20" t="s">
        <v>33</v>
      </c>
      <c r="B131" s="13"/>
      <c r="C131" s="17">
        <f>E131/$B$121</f>
        <v>0</v>
      </c>
      <c r="D131" s="13">
        <v>0</v>
      </c>
      <c r="E131" s="13">
        <f t="shared" si="29"/>
        <v>0</v>
      </c>
      <c r="F131" s="18">
        <f>E131/$E$134</f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f t="shared" si="30"/>
        <v>0</v>
      </c>
      <c r="Q131" s="14">
        <f>P131/$E$134</f>
        <v>0</v>
      </c>
      <c r="R131" s="19">
        <f>P131/$B$121</f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3">
        <v>0</v>
      </c>
      <c r="AA131" s="13">
        <v>0</v>
      </c>
      <c r="AB131" s="13">
        <f t="shared" si="31"/>
        <v>0</v>
      </c>
      <c r="AC131" s="14">
        <f>AB131/$E$134</f>
        <v>0</v>
      </c>
      <c r="AD131" s="19">
        <f>AB131/$B$121</f>
        <v>0</v>
      </c>
      <c r="AE131" s="13">
        <v>0</v>
      </c>
      <c r="AF131" s="13">
        <v>0</v>
      </c>
      <c r="AG131" s="13">
        <v>0</v>
      </c>
      <c r="AH131" s="13">
        <v>0</v>
      </c>
      <c r="AI131" s="13">
        <v>0</v>
      </c>
      <c r="AJ131" s="13">
        <v>0</v>
      </c>
      <c r="AK131" s="13">
        <v>0</v>
      </c>
      <c r="AL131" s="13">
        <v>0</v>
      </c>
      <c r="AM131" s="13">
        <v>0</v>
      </c>
      <c r="AN131" s="13">
        <f t="shared" si="32"/>
        <v>0</v>
      </c>
      <c r="AO131" s="14">
        <f>AN131/$E$134</f>
        <v>0</v>
      </c>
      <c r="AP131" s="15">
        <f>AN131/$B$121</f>
        <v>0</v>
      </c>
    </row>
    <row r="132" spans="1:42" x14ac:dyDescent="0.3">
      <c r="A132" s="20" t="s">
        <v>34</v>
      </c>
      <c r="B132" s="13"/>
      <c r="C132" s="17">
        <f>E132/$B$121</f>
        <v>0</v>
      </c>
      <c r="D132" s="13">
        <v>0</v>
      </c>
      <c r="E132" s="13">
        <f t="shared" si="29"/>
        <v>0</v>
      </c>
      <c r="F132" s="18">
        <f>E132/$E$134</f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f t="shared" si="30"/>
        <v>0</v>
      </c>
      <c r="Q132" s="14">
        <f>P132/$E$134</f>
        <v>0</v>
      </c>
      <c r="R132" s="19">
        <f>P132/$B$121</f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3">
        <v>0</v>
      </c>
      <c r="AA132" s="13">
        <v>0</v>
      </c>
      <c r="AB132" s="13">
        <f t="shared" si="31"/>
        <v>0</v>
      </c>
      <c r="AC132" s="14">
        <f>AB132/$E$134</f>
        <v>0</v>
      </c>
      <c r="AD132" s="19">
        <f>AB132/$B$121</f>
        <v>0</v>
      </c>
      <c r="AE132" s="13">
        <v>0</v>
      </c>
      <c r="AF132" s="13">
        <v>0</v>
      </c>
      <c r="AG132" s="13">
        <v>0</v>
      </c>
      <c r="AH132" s="13">
        <v>0</v>
      </c>
      <c r="AI132" s="13">
        <v>0</v>
      </c>
      <c r="AJ132" s="13">
        <v>0</v>
      </c>
      <c r="AK132" s="13">
        <v>0</v>
      </c>
      <c r="AL132" s="13">
        <v>0</v>
      </c>
      <c r="AM132" s="13">
        <v>0</v>
      </c>
      <c r="AN132" s="13">
        <f t="shared" si="32"/>
        <v>0</v>
      </c>
      <c r="AO132" s="14">
        <f>AN132/$E$134</f>
        <v>0</v>
      </c>
      <c r="AP132" s="15">
        <f>AN132/$B$121</f>
        <v>0</v>
      </c>
    </row>
    <row r="133" spans="1:42" x14ac:dyDescent="0.3">
      <c r="A133" s="21" t="s">
        <v>39</v>
      </c>
      <c r="B133" s="22"/>
      <c r="C133" s="23">
        <f>E133/$B$121</f>
        <v>0</v>
      </c>
      <c r="D133" s="22">
        <v>0</v>
      </c>
      <c r="E133" s="22">
        <f t="shared" si="29"/>
        <v>0</v>
      </c>
      <c r="F133" s="24">
        <f>E133/$E$134</f>
        <v>0</v>
      </c>
      <c r="G133" s="22">
        <v>0</v>
      </c>
      <c r="H133" s="22">
        <v>0</v>
      </c>
      <c r="I133" s="22">
        <v>0</v>
      </c>
      <c r="J133" s="22">
        <v>0</v>
      </c>
      <c r="K133" s="22">
        <v>0</v>
      </c>
      <c r="L133" s="22">
        <v>0</v>
      </c>
      <c r="M133" s="22">
        <v>0</v>
      </c>
      <c r="N133" s="22">
        <v>0</v>
      </c>
      <c r="O133" s="22">
        <v>0</v>
      </c>
      <c r="P133" s="22">
        <f t="shared" si="30"/>
        <v>0</v>
      </c>
      <c r="Q133" s="25">
        <f>P133/$E$134</f>
        <v>0</v>
      </c>
      <c r="R133" s="26">
        <f>P133/$B$121</f>
        <v>0</v>
      </c>
      <c r="S133" s="22">
        <v>0</v>
      </c>
      <c r="T133" s="22">
        <v>0</v>
      </c>
      <c r="U133" s="22">
        <v>0</v>
      </c>
      <c r="V133" s="22">
        <v>0</v>
      </c>
      <c r="W133" s="22">
        <v>0</v>
      </c>
      <c r="X133" s="22">
        <v>0</v>
      </c>
      <c r="Y133" s="22">
        <v>0</v>
      </c>
      <c r="Z133" s="22">
        <v>0</v>
      </c>
      <c r="AA133" s="22">
        <v>0</v>
      </c>
      <c r="AB133" s="22">
        <f t="shared" si="31"/>
        <v>0</v>
      </c>
      <c r="AC133" s="25">
        <f>AB133/$E$134</f>
        <v>0</v>
      </c>
      <c r="AD133" s="26">
        <f>AB133/$B$121</f>
        <v>0</v>
      </c>
      <c r="AE133" s="22">
        <v>0</v>
      </c>
      <c r="AF133" s="22">
        <v>0</v>
      </c>
      <c r="AG133" s="22">
        <v>0</v>
      </c>
      <c r="AH133" s="22">
        <v>0</v>
      </c>
      <c r="AI133" s="22">
        <v>0</v>
      </c>
      <c r="AJ133" s="22">
        <v>0</v>
      </c>
      <c r="AK133" s="22">
        <v>0</v>
      </c>
      <c r="AL133" s="22">
        <v>0</v>
      </c>
      <c r="AM133" s="22">
        <v>0</v>
      </c>
      <c r="AN133" s="22">
        <f t="shared" si="32"/>
        <v>0</v>
      </c>
      <c r="AO133" s="25">
        <f>AN133/$E$134</f>
        <v>0</v>
      </c>
      <c r="AP133" s="27">
        <f>AN133/$B$121</f>
        <v>0</v>
      </c>
    </row>
    <row r="134" spans="1:42" x14ac:dyDescent="0.3">
      <c r="A134" s="38" t="s">
        <v>56</v>
      </c>
      <c r="B134" s="29"/>
      <c r="C134" s="30">
        <f>E134/$B$121</f>
        <v>15.208906481423895</v>
      </c>
      <c r="D134" s="29">
        <v>192.47417100137955</v>
      </c>
      <c r="E134" s="29">
        <f t="shared" si="29"/>
        <v>103268.47500886825</v>
      </c>
      <c r="F134" s="31">
        <f>E134/$E$134</f>
        <v>1</v>
      </c>
      <c r="G134" s="29">
        <v>3.4588406786999601</v>
      </c>
      <c r="H134" s="29">
        <v>383.68883639932824</v>
      </c>
      <c r="I134" s="29">
        <v>86.891527552610683</v>
      </c>
      <c r="J134" s="29">
        <v>283.11581044601502</v>
      </c>
      <c r="K134" s="29">
        <v>0</v>
      </c>
      <c r="L134" s="29">
        <v>0</v>
      </c>
      <c r="M134" s="29">
        <v>50.400606331651879</v>
      </c>
      <c r="N134" s="29">
        <v>0</v>
      </c>
      <c r="O134" s="29">
        <v>1074.9604216330886</v>
      </c>
      <c r="P134" s="29">
        <f t="shared" si="30"/>
        <v>1879.0572023626942</v>
      </c>
      <c r="Q134" s="32">
        <f>P134/$E$134</f>
        <v>1.8195845365212654E-2</v>
      </c>
      <c r="R134" s="33">
        <f>P134/$B$121</f>
        <v>0.27673891050996968</v>
      </c>
      <c r="S134" s="29">
        <v>146.87364680097721</v>
      </c>
      <c r="T134" s="29">
        <v>32106.453208042509</v>
      </c>
      <c r="U134" s="29">
        <v>2662.7358696967003</v>
      </c>
      <c r="V134" s="29">
        <v>32657.520319663374</v>
      </c>
      <c r="W134" s="29">
        <v>4222.3683408399866</v>
      </c>
      <c r="X134" s="29">
        <v>3811.9341790239064</v>
      </c>
      <c r="Y134" s="29">
        <v>36.419094524225223</v>
      </c>
      <c r="Z134" s="29">
        <v>1298.2953222700189</v>
      </c>
      <c r="AA134" s="29">
        <v>2470.5683720836796</v>
      </c>
      <c r="AB134" s="29">
        <f t="shared" si="31"/>
        <v>79266.294706144414</v>
      </c>
      <c r="AC134" s="32">
        <f>AB134/$E$134</f>
        <v>0.76757495159425337</v>
      </c>
      <c r="AD134" s="33">
        <f>AB134/$B$121</f>
        <v>11.673975656280474</v>
      </c>
      <c r="AE134" s="29">
        <v>42.141683521702383</v>
      </c>
      <c r="AF134" s="29">
        <v>14021.819825229093</v>
      </c>
      <c r="AG134" s="29">
        <v>649.47266633285903</v>
      </c>
      <c r="AH134" s="29">
        <v>5335.5832943986234</v>
      </c>
      <c r="AI134" s="29">
        <v>0</v>
      </c>
      <c r="AJ134" s="29">
        <v>853.05569418948744</v>
      </c>
      <c r="AK134" s="29">
        <v>0</v>
      </c>
      <c r="AL134" s="29">
        <v>0</v>
      </c>
      <c r="AM134" s="29">
        <v>1263.1916202110826</v>
      </c>
      <c r="AN134" s="29">
        <f t="shared" si="32"/>
        <v>22123.123100361146</v>
      </c>
      <c r="AO134" s="32">
        <f>AN134/$E$134</f>
        <v>0.214229203040534</v>
      </c>
      <c r="AP134" s="34">
        <f>AN134/$B$121</f>
        <v>3.258191914633453</v>
      </c>
    </row>
    <row r="135" spans="1:42" x14ac:dyDescent="0.3">
      <c r="A135" s="35" t="s">
        <v>57</v>
      </c>
      <c r="B135" s="8">
        <v>27728</v>
      </c>
      <c r="C135" s="9"/>
      <c r="D135" s="8"/>
      <c r="E135" s="8"/>
      <c r="F135" s="36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11"/>
      <c r="R135" s="37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11"/>
      <c r="AD135" s="37"/>
      <c r="AE135" s="8"/>
      <c r="AF135" s="8"/>
      <c r="AG135" s="8"/>
      <c r="AH135" s="8"/>
      <c r="AI135" s="8"/>
      <c r="AJ135" s="8"/>
      <c r="AK135" s="8"/>
      <c r="AL135" s="8"/>
      <c r="AM135" s="8"/>
      <c r="AN135" s="13"/>
      <c r="AO135" s="14"/>
      <c r="AP135" s="15"/>
    </row>
    <row r="136" spans="1:42" x14ac:dyDescent="0.3">
      <c r="A136" s="16" t="s">
        <v>32</v>
      </c>
      <c r="B136" s="13"/>
      <c r="C136" s="17"/>
      <c r="D136" s="13"/>
      <c r="E136" s="13"/>
      <c r="F136" s="18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4"/>
      <c r="R136" s="19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4"/>
      <c r="AD136" s="19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  <c r="AP136" s="15"/>
    </row>
    <row r="137" spans="1:42" x14ac:dyDescent="0.3">
      <c r="A137" s="20" t="s">
        <v>33</v>
      </c>
      <c r="B137" s="13"/>
      <c r="C137" s="17">
        <f>E137/$B$135</f>
        <v>9.6759334347804486</v>
      </c>
      <c r="D137" s="13">
        <v>676.16907865336975</v>
      </c>
      <c r="E137" s="13">
        <f t="shared" si="29"/>
        <v>268294.2822795923</v>
      </c>
      <c r="F137" s="18">
        <f>E137/$E$148</f>
        <v>0.51102298046988914</v>
      </c>
      <c r="G137" s="13">
        <v>322.61964795578115</v>
      </c>
      <c r="H137" s="13">
        <v>72920.137415340578</v>
      </c>
      <c r="I137" s="13">
        <v>18673.130555492724</v>
      </c>
      <c r="J137" s="13">
        <v>29486.154547216331</v>
      </c>
      <c r="K137" s="13">
        <v>0</v>
      </c>
      <c r="L137" s="13">
        <v>653.24730686416342</v>
      </c>
      <c r="M137" s="13">
        <v>0</v>
      </c>
      <c r="N137" s="13">
        <v>0</v>
      </c>
      <c r="O137" s="13">
        <v>10054.019968706665</v>
      </c>
      <c r="P137" s="13">
        <f t="shared" si="30"/>
        <v>131786.68979362046</v>
      </c>
      <c r="Q137" s="14">
        <f>P137/$E$148</f>
        <v>0.25101551338471922</v>
      </c>
      <c r="R137" s="19">
        <f>P137/$B$135</f>
        <v>4.7528379181196065</v>
      </c>
      <c r="S137" s="13">
        <v>337.65758928093811</v>
      </c>
      <c r="T137" s="13">
        <v>77294.824176992101</v>
      </c>
      <c r="U137" s="13">
        <v>14733.364016771468</v>
      </c>
      <c r="V137" s="13">
        <v>24995.510670978179</v>
      </c>
      <c r="W137" s="13">
        <v>0</v>
      </c>
      <c r="X137" s="13">
        <v>3127.6331810012675</v>
      </c>
      <c r="Y137" s="13">
        <v>0</v>
      </c>
      <c r="Z137" s="13">
        <v>0</v>
      </c>
      <c r="AA137" s="13">
        <v>13167.285798206665</v>
      </c>
      <c r="AB137" s="13">
        <f t="shared" si="31"/>
        <v>133318.61784394967</v>
      </c>
      <c r="AC137" s="14">
        <f>AB137/$E$148</f>
        <v>0.25393339307821505</v>
      </c>
      <c r="AD137" s="19">
        <f>AB137/$B$135</f>
        <v>4.8080863330910875</v>
      </c>
      <c r="AE137" s="13">
        <v>15.891841416650601</v>
      </c>
      <c r="AF137" s="13">
        <v>2263.0779516958714</v>
      </c>
      <c r="AG137" s="13">
        <v>82.713026014407504</v>
      </c>
      <c r="AH137" s="13">
        <v>219.86166154176837</v>
      </c>
      <c r="AI137" s="13">
        <v>0</v>
      </c>
      <c r="AJ137" s="13">
        <v>132.87343049817616</v>
      </c>
      <c r="AK137" s="13">
        <v>0</v>
      </c>
      <c r="AL137" s="13">
        <v>0</v>
      </c>
      <c r="AM137" s="13">
        <v>490.4485722719686</v>
      </c>
      <c r="AN137" s="13">
        <f t="shared" si="32"/>
        <v>3188.9746420221923</v>
      </c>
      <c r="AO137" s="14">
        <f>AN137/$E$148</f>
        <v>6.0740740069548486E-3</v>
      </c>
      <c r="AP137" s="15">
        <f>AN137/$B$135</f>
        <v>0.11500918356975592</v>
      </c>
    </row>
    <row r="138" spans="1:42" x14ac:dyDescent="0.3">
      <c r="A138" s="20" t="s">
        <v>34</v>
      </c>
      <c r="B138" s="13"/>
      <c r="C138" s="17">
        <f>E138/$B$135</f>
        <v>9.2585055328827313</v>
      </c>
      <c r="D138" s="13">
        <v>415.4733349916765</v>
      </c>
      <c r="E138" s="13">
        <f t="shared" si="29"/>
        <v>256719.84141577236</v>
      </c>
      <c r="F138" s="18">
        <f>E138/$E$148</f>
        <v>0.4889770195301108</v>
      </c>
      <c r="G138" s="13">
        <v>204.60031759961993</v>
      </c>
      <c r="H138" s="13">
        <v>96121.52055182695</v>
      </c>
      <c r="I138" s="13">
        <v>11823.201886543644</v>
      </c>
      <c r="J138" s="13">
        <v>14103.592516878385</v>
      </c>
      <c r="K138" s="13">
        <v>0</v>
      </c>
      <c r="L138" s="13">
        <v>120.23843794482042</v>
      </c>
      <c r="M138" s="13">
        <v>0</v>
      </c>
      <c r="N138" s="13">
        <v>0</v>
      </c>
      <c r="O138" s="13">
        <v>1954.1136842243575</v>
      </c>
      <c r="P138" s="13">
        <f t="shared" si="30"/>
        <v>124122.66707741815</v>
      </c>
      <c r="Q138" s="14">
        <f>P138/$E$148</f>
        <v>0.2364177675902665</v>
      </c>
      <c r="R138" s="19">
        <f>P138/$B$135</f>
        <v>4.4764377913090794</v>
      </c>
      <c r="S138" s="13">
        <v>210.87301739205657</v>
      </c>
      <c r="T138" s="13">
        <v>98375.55657864915</v>
      </c>
      <c r="U138" s="13">
        <v>8462.2211353820148</v>
      </c>
      <c r="V138" s="13">
        <v>24285.263630769055</v>
      </c>
      <c r="W138" s="13">
        <v>0</v>
      </c>
      <c r="X138" s="13">
        <v>0</v>
      </c>
      <c r="Y138" s="13">
        <v>0</v>
      </c>
      <c r="Z138" s="13">
        <v>0</v>
      </c>
      <c r="AA138" s="13">
        <v>1474.1329935539952</v>
      </c>
      <c r="AB138" s="13">
        <f t="shared" si="31"/>
        <v>132597.17433835421</v>
      </c>
      <c r="AC138" s="14">
        <f>AB138/$E$148</f>
        <v>0.25255925193984435</v>
      </c>
      <c r="AD138" s="19">
        <f>AB138/$B$135</f>
        <v>4.782067741573651</v>
      </c>
      <c r="AE138" s="13">
        <v>0</v>
      </c>
      <c r="AF138" s="13">
        <v>0</v>
      </c>
      <c r="AG138" s="13">
        <v>0</v>
      </c>
      <c r="AH138" s="13">
        <v>0</v>
      </c>
      <c r="AI138" s="13">
        <v>0</v>
      </c>
      <c r="AJ138" s="13">
        <v>0</v>
      </c>
      <c r="AK138" s="13">
        <v>0</v>
      </c>
      <c r="AL138" s="13">
        <v>0</v>
      </c>
      <c r="AM138" s="13">
        <v>0</v>
      </c>
      <c r="AN138" s="13">
        <f t="shared" si="32"/>
        <v>0</v>
      </c>
      <c r="AO138" s="14">
        <f>AN138/$E$148</f>
        <v>0</v>
      </c>
      <c r="AP138" s="15">
        <f>AN138/$B$135</f>
        <v>0</v>
      </c>
    </row>
    <row r="139" spans="1:42" x14ac:dyDescent="0.3">
      <c r="A139" s="21" t="s">
        <v>35</v>
      </c>
      <c r="B139" s="22"/>
      <c r="C139" s="23">
        <f>E139/$B$135</f>
        <v>18.93443896766318</v>
      </c>
      <c r="D139" s="22">
        <v>1091.6424136450462</v>
      </c>
      <c r="E139" s="22">
        <f t="shared" si="29"/>
        <v>525014.12369536469</v>
      </c>
      <c r="F139" s="24">
        <f>E139/$E$148</f>
        <v>1</v>
      </c>
      <c r="G139" s="22">
        <v>527.21996555540113</v>
      </c>
      <c r="H139" s="22">
        <v>169041.65796716753</v>
      </c>
      <c r="I139" s="22">
        <v>30496.332442036368</v>
      </c>
      <c r="J139" s="22">
        <v>43589.747064094714</v>
      </c>
      <c r="K139" s="22">
        <v>0</v>
      </c>
      <c r="L139" s="22">
        <v>773.48574480898378</v>
      </c>
      <c r="M139" s="22">
        <v>0</v>
      </c>
      <c r="N139" s="22">
        <v>0</v>
      </c>
      <c r="O139" s="22">
        <v>12008.133652931023</v>
      </c>
      <c r="P139" s="22">
        <f t="shared" si="30"/>
        <v>255909.35687103862</v>
      </c>
      <c r="Q139" s="25">
        <f>P139/$E$148</f>
        <v>0.48743328097498573</v>
      </c>
      <c r="R139" s="26">
        <f>P139/$B$135</f>
        <v>9.2292757094286859</v>
      </c>
      <c r="S139" s="22">
        <v>548.53060667299474</v>
      </c>
      <c r="T139" s="22">
        <v>175670.38075564126</v>
      </c>
      <c r="U139" s="22">
        <v>23195.585152153482</v>
      </c>
      <c r="V139" s="22">
        <v>49280.774301747238</v>
      </c>
      <c r="W139" s="22">
        <v>0</v>
      </c>
      <c r="X139" s="22">
        <v>3127.6331810012675</v>
      </c>
      <c r="Y139" s="22">
        <v>0</v>
      </c>
      <c r="Z139" s="22">
        <v>0</v>
      </c>
      <c r="AA139" s="22">
        <v>14641.418791760661</v>
      </c>
      <c r="AB139" s="22">
        <f t="shared" si="31"/>
        <v>265915.79218230391</v>
      </c>
      <c r="AC139" s="25">
        <f>AB139/$E$148</f>
        <v>0.50649264501805946</v>
      </c>
      <c r="AD139" s="26">
        <f>AB139/$B$135</f>
        <v>9.5901540746647402</v>
      </c>
      <c r="AE139" s="22">
        <v>15.891841416650601</v>
      </c>
      <c r="AF139" s="22">
        <v>2263.0779516958714</v>
      </c>
      <c r="AG139" s="22">
        <v>82.713026014407504</v>
      </c>
      <c r="AH139" s="22">
        <v>219.86166154176837</v>
      </c>
      <c r="AI139" s="22">
        <v>0</v>
      </c>
      <c r="AJ139" s="22">
        <v>132.87343049817616</v>
      </c>
      <c r="AK139" s="22">
        <v>0</v>
      </c>
      <c r="AL139" s="22">
        <v>0</v>
      </c>
      <c r="AM139" s="22">
        <v>490.4485722719686</v>
      </c>
      <c r="AN139" s="22">
        <f t="shared" si="32"/>
        <v>3188.9746420221923</v>
      </c>
      <c r="AO139" s="25">
        <f>AN139/$E$148</f>
        <v>6.0740740069548486E-3</v>
      </c>
      <c r="AP139" s="27">
        <f>AN139/$B$135</f>
        <v>0.11500918356975592</v>
      </c>
    </row>
    <row r="140" spans="1:42" x14ac:dyDescent="0.3">
      <c r="A140" s="16" t="s">
        <v>36</v>
      </c>
      <c r="B140" s="13"/>
      <c r="C140" s="17"/>
      <c r="D140" s="13"/>
      <c r="E140" s="13"/>
      <c r="F140" s="18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4"/>
      <c r="R140" s="19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4"/>
      <c r="AD140" s="19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  <c r="AP140" s="15"/>
    </row>
    <row r="141" spans="1:42" x14ac:dyDescent="0.3">
      <c r="A141" s="20" t="s">
        <v>33</v>
      </c>
      <c r="B141" s="13"/>
      <c r="C141" s="17">
        <f>E141/$B$135</f>
        <v>0</v>
      </c>
      <c r="D141" s="13">
        <v>0</v>
      </c>
      <c r="E141" s="13">
        <f t="shared" ref="E141:E190" si="34">P141+AB141+AN141</f>
        <v>0</v>
      </c>
      <c r="F141" s="18">
        <f>E141/$E$148</f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f t="shared" ref="P141:P190" si="35">SUM(H141:O141)</f>
        <v>0</v>
      </c>
      <c r="Q141" s="14">
        <f>P141/$E$148</f>
        <v>0</v>
      </c>
      <c r="R141" s="19">
        <f>P141/$B$135</f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3">
        <v>0</v>
      </c>
      <c r="AA141" s="13">
        <v>0</v>
      </c>
      <c r="AB141" s="13">
        <f t="shared" ref="AB141:AB190" si="36">SUM(T141:AA141)</f>
        <v>0</v>
      </c>
      <c r="AC141" s="14">
        <f>AB141/$E$148</f>
        <v>0</v>
      </c>
      <c r="AD141" s="19">
        <f>AB141/$B$135</f>
        <v>0</v>
      </c>
      <c r="AE141" s="13">
        <v>0</v>
      </c>
      <c r="AF141" s="13">
        <v>0</v>
      </c>
      <c r="AG141" s="13">
        <v>0</v>
      </c>
      <c r="AH141" s="13">
        <v>0</v>
      </c>
      <c r="AI141" s="13">
        <v>0</v>
      </c>
      <c r="AJ141" s="13">
        <v>0</v>
      </c>
      <c r="AK141" s="13">
        <v>0</v>
      </c>
      <c r="AL141" s="13">
        <v>0</v>
      </c>
      <c r="AM141" s="13">
        <v>0</v>
      </c>
      <c r="AN141" s="13">
        <f t="shared" ref="AN141:AN190" si="37">SUM(AF141:AM141)</f>
        <v>0</v>
      </c>
      <c r="AO141" s="14">
        <f>AN141/$E$148</f>
        <v>0</v>
      </c>
      <c r="AP141" s="15">
        <f>AN141/$B$135</f>
        <v>0</v>
      </c>
    </row>
    <row r="142" spans="1:42" x14ac:dyDescent="0.3">
      <c r="A142" s="20" t="s">
        <v>34</v>
      </c>
      <c r="B142" s="13"/>
      <c r="C142" s="17">
        <f>E142/$B$135</f>
        <v>0</v>
      </c>
      <c r="D142" s="13">
        <v>0</v>
      </c>
      <c r="E142" s="13">
        <f t="shared" si="34"/>
        <v>0</v>
      </c>
      <c r="F142" s="18">
        <f>E142/$E$148</f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N142" s="13">
        <v>0</v>
      </c>
      <c r="O142" s="13">
        <v>0</v>
      </c>
      <c r="P142" s="13">
        <f t="shared" si="35"/>
        <v>0</v>
      </c>
      <c r="Q142" s="14">
        <f>P142/$E$148</f>
        <v>0</v>
      </c>
      <c r="R142" s="19">
        <f>P142/$B$135</f>
        <v>0</v>
      </c>
      <c r="S142" s="13">
        <v>0</v>
      </c>
      <c r="T142" s="13">
        <v>0</v>
      </c>
      <c r="U142" s="13">
        <v>0</v>
      </c>
      <c r="V142" s="13">
        <v>0</v>
      </c>
      <c r="W142" s="13">
        <v>0</v>
      </c>
      <c r="X142" s="13">
        <v>0</v>
      </c>
      <c r="Y142" s="13">
        <v>0</v>
      </c>
      <c r="Z142" s="13">
        <v>0</v>
      </c>
      <c r="AA142" s="13">
        <v>0</v>
      </c>
      <c r="AB142" s="13">
        <f t="shared" si="36"/>
        <v>0</v>
      </c>
      <c r="AC142" s="14">
        <f>AB142/$E$148</f>
        <v>0</v>
      </c>
      <c r="AD142" s="19">
        <f>AB142/$B$135</f>
        <v>0</v>
      </c>
      <c r="AE142" s="13">
        <v>0</v>
      </c>
      <c r="AF142" s="13">
        <v>0</v>
      </c>
      <c r="AG142" s="13">
        <v>0</v>
      </c>
      <c r="AH142" s="13">
        <v>0</v>
      </c>
      <c r="AI142" s="13">
        <v>0</v>
      </c>
      <c r="AJ142" s="13">
        <v>0</v>
      </c>
      <c r="AK142" s="13">
        <v>0</v>
      </c>
      <c r="AL142" s="13">
        <v>0</v>
      </c>
      <c r="AM142" s="13">
        <v>0</v>
      </c>
      <c r="AN142" s="13">
        <f t="shared" si="37"/>
        <v>0</v>
      </c>
      <c r="AO142" s="14">
        <f>AN142/$E$148</f>
        <v>0</v>
      </c>
      <c r="AP142" s="15">
        <f>AN142/$B$135</f>
        <v>0</v>
      </c>
    </row>
    <row r="143" spans="1:42" x14ac:dyDescent="0.3">
      <c r="A143" s="21" t="s">
        <v>37</v>
      </c>
      <c r="B143" s="22"/>
      <c r="C143" s="23">
        <f>E143/$B$135</f>
        <v>0</v>
      </c>
      <c r="D143" s="22">
        <v>0</v>
      </c>
      <c r="E143" s="22">
        <f t="shared" si="34"/>
        <v>0</v>
      </c>
      <c r="F143" s="24">
        <f>E143/$E$148</f>
        <v>0</v>
      </c>
      <c r="G143" s="22">
        <v>0</v>
      </c>
      <c r="H143" s="22">
        <v>0</v>
      </c>
      <c r="I143" s="22">
        <v>0</v>
      </c>
      <c r="J143" s="22">
        <v>0</v>
      </c>
      <c r="K143" s="22">
        <v>0</v>
      </c>
      <c r="L143" s="22">
        <v>0</v>
      </c>
      <c r="M143" s="22">
        <v>0</v>
      </c>
      <c r="N143" s="22">
        <v>0</v>
      </c>
      <c r="O143" s="22">
        <v>0</v>
      </c>
      <c r="P143" s="22">
        <f t="shared" si="35"/>
        <v>0</v>
      </c>
      <c r="Q143" s="25">
        <f>P143/$E$148</f>
        <v>0</v>
      </c>
      <c r="R143" s="26">
        <f>P143/$B$135</f>
        <v>0</v>
      </c>
      <c r="S143" s="22">
        <v>0</v>
      </c>
      <c r="T143" s="22">
        <v>0</v>
      </c>
      <c r="U143" s="22">
        <v>0</v>
      </c>
      <c r="V143" s="22">
        <v>0</v>
      </c>
      <c r="W143" s="22">
        <v>0</v>
      </c>
      <c r="X143" s="22">
        <v>0</v>
      </c>
      <c r="Y143" s="22">
        <v>0</v>
      </c>
      <c r="Z143" s="22">
        <v>0</v>
      </c>
      <c r="AA143" s="22">
        <v>0</v>
      </c>
      <c r="AB143" s="22">
        <f t="shared" si="36"/>
        <v>0</v>
      </c>
      <c r="AC143" s="25">
        <f>AB143/$E$148</f>
        <v>0</v>
      </c>
      <c r="AD143" s="26">
        <f>AB143/$B$135</f>
        <v>0</v>
      </c>
      <c r="AE143" s="22">
        <v>0</v>
      </c>
      <c r="AF143" s="22">
        <v>0</v>
      </c>
      <c r="AG143" s="22">
        <v>0</v>
      </c>
      <c r="AH143" s="22">
        <v>0</v>
      </c>
      <c r="AI143" s="22">
        <v>0</v>
      </c>
      <c r="AJ143" s="22">
        <v>0</v>
      </c>
      <c r="AK143" s="22">
        <v>0</v>
      </c>
      <c r="AL143" s="22">
        <v>0</v>
      </c>
      <c r="AM143" s="22">
        <v>0</v>
      </c>
      <c r="AN143" s="22">
        <f t="shared" si="37"/>
        <v>0</v>
      </c>
      <c r="AO143" s="25">
        <f>AN143/$E$148</f>
        <v>0</v>
      </c>
      <c r="AP143" s="27">
        <f>AN143/$B$135</f>
        <v>0</v>
      </c>
    </row>
    <row r="144" spans="1:42" x14ac:dyDescent="0.3">
      <c r="A144" s="16" t="s">
        <v>38</v>
      </c>
      <c r="B144" s="13"/>
      <c r="C144" s="17"/>
      <c r="D144" s="13"/>
      <c r="E144" s="13"/>
      <c r="F144" s="18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4"/>
      <c r="R144" s="19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4"/>
      <c r="AD144" s="19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  <c r="AP144" s="15"/>
    </row>
    <row r="145" spans="1:42" x14ac:dyDescent="0.3">
      <c r="A145" s="20" t="s">
        <v>33</v>
      </c>
      <c r="B145" s="13"/>
      <c r="C145" s="17">
        <f>E145/$B$135</f>
        <v>0</v>
      </c>
      <c r="D145" s="13">
        <v>0</v>
      </c>
      <c r="E145" s="13">
        <f t="shared" si="34"/>
        <v>0</v>
      </c>
      <c r="F145" s="18">
        <f>E145/$E$148</f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f t="shared" si="35"/>
        <v>0</v>
      </c>
      <c r="Q145" s="14">
        <f>P145/$E$148</f>
        <v>0</v>
      </c>
      <c r="R145" s="19">
        <f>P145/$B$135</f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3">
        <v>0</v>
      </c>
      <c r="AA145" s="13">
        <v>0</v>
      </c>
      <c r="AB145" s="13">
        <f t="shared" si="36"/>
        <v>0</v>
      </c>
      <c r="AC145" s="14">
        <f>AB145/$E$148</f>
        <v>0</v>
      </c>
      <c r="AD145" s="19">
        <f>AB145/$B$135</f>
        <v>0</v>
      </c>
      <c r="AE145" s="13">
        <v>0</v>
      </c>
      <c r="AF145" s="13">
        <v>0</v>
      </c>
      <c r="AG145" s="13">
        <v>0</v>
      </c>
      <c r="AH145" s="13">
        <v>0</v>
      </c>
      <c r="AI145" s="13">
        <v>0</v>
      </c>
      <c r="AJ145" s="13">
        <v>0</v>
      </c>
      <c r="AK145" s="13">
        <v>0</v>
      </c>
      <c r="AL145" s="13">
        <v>0</v>
      </c>
      <c r="AM145" s="13">
        <v>0</v>
      </c>
      <c r="AN145" s="13">
        <f t="shared" si="37"/>
        <v>0</v>
      </c>
      <c r="AO145" s="14">
        <f>AN145/$E$148</f>
        <v>0</v>
      </c>
      <c r="AP145" s="15">
        <f>AN145/$B$135</f>
        <v>0</v>
      </c>
    </row>
    <row r="146" spans="1:42" x14ac:dyDescent="0.3">
      <c r="A146" s="20" t="s">
        <v>34</v>
      </c>
      <c r="B146" s="13"/>
      <c r="C146" s="17">
        <f>E146/$B$135</f>
        <v>0</v>
      </c>
      <c r="D146" s="13">
        <v>0</v>
      </c>
      <c r="E146" s="13">
        <f t="shared" si="34"/>
        <v>0</v>
      </c>
      <c r="F146" s="18">
        <f>E146/$E$148</f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f t="shared" si="35"/>
        <v>0</v>
      </c>
      <c r="Q146" s="14">
        <f>P146/$E$148</f>
        <v>0</v>
      </c>
      <c r="R146" s="19">
        <f>P146/$B$135</f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3">
        <v>0</v>
      </c>
      <c r="AA146" s="13">
        <v>0</v>
      </c>
      <c r="AB146" s="13">
        <f t="shared" si="36"/>
        <v>0</v>
      </c>
      <c r="AC146" s="14">
        <f>AB146/$E$148</f>
        <v>0</v>
      </c>
      <c r="AD146" s="19">
        <f>AB146/$B$135</f>
        <v>0</v>
      </c>
      <c r="AE146" s="13">
        <v>0</v>
      </c>
      <c r="AF146" s="13">
        <v>0</v>
      </c>
      <c r="AG146" s="13">
        <v>0</v>
      </c>
      <c r="AH146" s="13">
        <v>0</v>
      </c>
      <c r="AI146" s="13">
        <v>0</v>
      </c>
      <c r="AJ146" s="13">
        <v>0</v>
      </c>
      <c r="AK146" s="13">
        <v>0</v>
      </c>
      <c r="AL146" s="13">
        <v>0</v>
      </c>
      <c r="AM146" s="13">
        <v>0</v>
      </c>
      <c r="AN146" s="13">
        <f t="shared" si="37"/>
        <v>0</v>
      </c>
      <c r="AO146" s="14">
        <f>AN146/$E$148</f>
        <v>0</v>
      </c>
      <c r="AP146" s="15">
        <f>AN146/$B$135</f>
        <v>0</v>
      </c>
    </row>
    <row r="147" spans="1:42" x14ac:dyDescent="0.3">
      <c r="A147" s="21" t="s">
        <v>39</v>
      </c>
      <c r="B147" s="22"/>
      <c r="C147" s="23">
        <f>E147/$B$135</f>
        <v>0</v>
      </c>
      <c r="D147" s="22">
        <v>0</v>
      </c>
      <c r="E147" s="22">
        <f t="shared" si="34"/>
        <v>0</v>
      </c>
      <c r="F147" s="24">
        <f>E147/$E$148</f>
        <v>0</v>
      </c>
      <c r="G147" s="22">
        <v>0</v>
      </c>
      <c r="H147" s="22">
        <v>0</v>
      </c>
      <c r="I147" s="22">
        <v>0</v>
      </c>
      <c r="J147" s="22">
        <v>0</v>
      </c>
      <c r="K147" s="22">
        <v>0</v>
      </c>
      <c r="L147" s="22">
        <v>0</v>
      </c>
      <c r="M147" s="22">
        <v>0</v>
      </c>
      <c r="N147" s="22">
        <v>0</v>
      </c>
      <c r="O147" s="22">
        <v>0</v>
      </c>
      <c r="P147" s="22">
        <f t="shared" si="35"/>
        <v>0</v>
      </c>
      <c r="Q147" s="25">
        <f>P147/$E$148</f>
        <v>0</v>
      </c>
      <c r="R147" s="26">
        <f>P147/$B$135</f>
        <v>0</v>
      </c>
      <c r="S147" s="22">
        <v>0</v>
      </c>
      <c r="T147" s="22">
        <v>0</v>
      </c>
      <c r="U147" s="22">
        <v>0</v>
      </c>
      <c r="V147" s="22">
        <v>0</v>
      </c>
      <c r="W147" s="22">
        <v>0</v>
      </c>
      <c r="X147" s="22">
        <v>0</v>
      </c>
      <c r="Y147" s="22">
        <v>0</v>
      </c>
      <c r="Z147" s="22">
        <v>0</v>
      </c>
      <c r="AA147" s="22">
        <v>0</v>
      </c>
      <c r="AB147" s="22">
        <f t="shared" si="36"/>
        <v>0</v>
      </c>
      <c r="AC147" s="25">
        <f>AB147/$E$148</f>
        <v>0</v>
      </c>
      <c r="AD147" s="26">
        <f>AB147/$B$135</f>
        <v>0</v>
      </c>
      <c r="AE147" s="22">
        <v>0</v>
      </c>
      <c r="AF147" s="22">
        <v>0</v>
      </c>
      <c r="AG147" s="22">
        <v>0</v>
      </c>
      <c r="AH147" s="22">
        <v>0</v>
      </c>
      <c r="AI147" s="22">
        <v>0</v>
      </c>
      <c r="AJ147" s="22">
        <v>0</v>
      </c>
      <c r="AK147" s="22">
        <v>0</v>
      </c>
      <c r="AL147" s="22">
        <v>0</v>
      </c>
      <c r="AM147" s="22">
        <v>0</v>
      </c>
      <c r="AN147" s="22">
        <f t="shared" si="37"/>
        <v>0</v>
      </c>
      <c r="AO147" s="25">
        <f>AN147/$E$148</f>
        <v>0</v>
      </c>
      <c r="AP147" s="27">
        <f>AN147/$B$135</f>
        <v>0</v>
      </c>
    </row>
    <row r="148" spans="1:42" x14ac:dyDescent="0.3">
      <c r="A148" s="38" t="s">
        <v>58</v>
      </c>
      <c r="B148" s="29"/>
      <c r="C148" s="30">
        <f>E148/$B$135</f>
        <v>18.93443896766318</v>
      </c>
      <c r="D148" s="29">
        <v>1091.6424136450462</v>
      </c>
      <c r="E148" s="29">
        <f t="shared" si="34"/>
        <v>525014.12369536469</v>
      </c>
      <c r="F148" s="31">
        <f>E148/$E$148</f>
        <v>1</v>
      </c>
      <c r="G148" s="29">
        <v>527.21996555540113</v>
      </c>
      <c r="H148" s="29">
        <v>169041.65796716753</v>
      </c>
      <c r="I148" s="29">
        <v>30496.332442036368</v>
      </c>
      <c r="J148" s="29">
        <v>43589.747064094714</v>
      </c>
      <c r="K148" s="29">
        <v>0</v>
      </c>
      <c r="L148" s="29">
        <v>773.48574480898378</v>
      </c>
      <c r="M148" s="29">
        <v>0</v>
      </c>
      <c r="N148" s="29">
        <v>0</v>
      </c>
      <c r="O148" s="29">
        <v>12008.133652931023</v>
      </c>
      <c r="P148" s="29">
        <f t="shared" si="35"/>
        <v>255909.35687103862</v>
      </c>
      <c r="Q148" s="32">
        <f>P148/$E$148</f>
        <v>0.48743328097498573</v>
      </c>
      <c r="R148" s="33">
        <f>P148/$B$135</f>
        <v>9.2292757094286859</v>
      </c>
      <c r="S148" s="29">
        <v>548.53060667299474</v>
      </c>
      <c r="T148" s="29">
        <v>175670.38075564126</v>
      </c>
      <c r="U148" s="29">
        <v>23195.585152153482</v>
      </c>
      <c r="V148" s="29">
        <v>49280.774301747238</v>
      </c>
      <c r="W148" s="29">
        <v>0</v>
      </c>
      <c r="X148" s="29">
        <v>3127.6331810012675</v>
      </c>
      <c r="Y148" s="29">
        <v>0</v>
      </c>
      <c r="Z148" s="29">
        <v>0</v>
      </c>
      <c r="AA148" s="29">
        <v>14641.418791760661</v>
      </c>
      <c r="AB148" s="29">
        <f t="shared" si="36"/>
        <v>265915.79218230391</v>
      </c>
      <c r="AC148" s="32">
        <f>AB148/$E$148</f>
        <v>0.50649264501805946</v>
      </c>
      <c r="AD148" s="33">
        <f>AB148/$B$135</f>
        <v>9.5901540746647402</v>
      </c>
      <c r="AE148" s="29">
        <v>15.891841416650601</v>
      </c>
      <c r="AF148" s="29">
        <v>2263.0779516958714</v>
      </c>
      <c r="AG148" s="29">
        <v>82.713026014407504</v>
      </c>
      <c r="AH148" s="29">
        <v>219.86166154176837</v>
      </c>
      <c r="AI148" s="29">
        <v>0</v>
      </c>
      <c r="AJ148" s="29">
        <v>132.87343049817616</v>
      </c>
      <c r="AK148" s="29">
        <v>0</v>
      </c>
      <c r="AL148" s="29">
        <v>0</v>
      </c>
      <c r="AM148" s="29">
        <v>490.4485722719686</v>
      </c>
      <c r="AN148" s="29">
        <f t="shared" si="37"/>
        <v>3188.9746420221923</v>
      </c>
      <c r="AO148" s="32">
        <f>AN148/$E$148</f>
        <v>6.0740740069548486E-3</v>
      </c>
      <c r="AP148" s="34">
        <f>AN148/$B$135</f>
        <v>0.11500918356975592</v>
      </c>
    </row>
    <row r="149" spans="1:42" x14ac:dyDescent="0.3">
      <c r="A149" s="35" t="s">
        <v>59</v>
      </c>
      <c r="B149" s="8">
        <v>314380</v>
      </c>
      <c r="C149" s="9"/>
      <c r="D149" s="8"/>
      <c r="E149" s="8"/>
      <c r="F149" s="36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11"/>
      <c r="R149" s="37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11"/>
      <c r="AD149" s="37"/>
      <c r="AE149" s="8"/>
      <c r="AF149" s="8"/>
      <c r="AG149" s="8"/>
      <c r="AH149" s="8"/>
      <c r="AI149" s="8"/>
      <c r="AJ149" s="8"/>
      <c r="AK149" s="8"/>
      <c r="AL149" s="8"/>
      <c r="AM149" s="8"/>
      <c r="AN149" s="13"/>
      <c r="AO149" s="14"/>
      <c r="AP149" s="15"/>
    </row>
    <row r="150" spans="1:42" x14ac:dyDescent="0.3">
      <c r="A150" s="16" t="s">
        <v>32</v>
      </c>
      <c r="B150" s="13"/>
      <c r="C150" s="17"/>
      <c r="D150" s="13"/>
      <c r="E150" s="13"/>
      <c r="F150" s="18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4"/>
      <c r="R150" s="19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4"/>
      <c r="AD150" s="19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  <c r="AP150" s="15"/>
    </row>
    <row r="151" spans="1:42" x14ac:dyDescent="0.3">
      <c r="A151" s="20" t="s">
        <v>33</v>
      </c>
      <c r="B151" s="13"/>
      <c r="C151" s="17">
        <f>E151/$B$149</f>
        <v>10.899009913739491</v>
      </c>
      <c r="D151" s="13">
        <v>8057.1284976646193</v>
      </c>
      <c r="E151" s="13">
        <f t="shared" si="34"/>
        <v>3426430.7366814208</v>
      </c>
      <c r="F151" s="18">
        <f>E151/$E$162</f>
        <v>0.20298638380012285</v>
      </c>
      <c r="G151" s="13">
        <v>1995.5893873505274</v>
      </c>
      <c r="H151" s="13">
        <v>228415.86391211522</v>
      </c>
      <c r="I151" s="13">
        <v>89928.620414449804</v>
      </c>
      <c r="J151" s="13">
        <v>339693.37596155278</v>
      </c>
      <c r="K151" s="13">
        <v>191207.19922313909</v>
      </c>
      <c r="L151" s="13">
        <v>4371.2669273608562</v>
      </c>
      <c r="M151" s="13">
        <v>0</v>
      </c>
      <c r="N151" s="13">
        <v>8857.7067058979155</v>
      </c>
      <c r="O151" s="13">
        <v>73506.346592152127</v>
      </c>
      <c r="P151" s="13">
        <f t="shared" si="35"/>
        <v>935980.37973666785</v>
      </c>
      <c r="Q151" s="14">
        <f>P151/$E$162</f>
        <v>5.5448741618113959E-2</v>
      </c>
      <c r="R151" s="19">
        <f>P151/$B$149</f>
        <v>2.9772262222045547</v>
      </c>
      <c r="S151" s="13">
        <v>5574.6111167315112</v>
      </c>
      <c r="T151" s="13">
        <v>518882.26203306386</v>
      </c>
      <c r="U151" s="13">
        <v>208734.45569920447</v>
      </c>
      <c r="V151" s="13">
        <v>861579.49322773947</v>
      </c>
      <c r="W151" s="13">
        <v>512558.52886439202</v>
      </c>
      <c r="X151" s="13">
        <v>4633.9063873318983</v>
      </c>
      <c r="Y151" s="13">
        <v>0</v>
      </c>
      <c r="Z151" s="13">
        <v>17650.043189132135</v>
      </c>
      <c r="AA151" s="13">
        <v>156095.58030473825</v>
      </c>
      <c r="AB151" s="13">
        <f t="shared" si="36"/>
        <v>2280134.269705602</v>
      </c>
      <c r="AC151" s="14">
        <f>AB151/$E$162</f>
        <v>0.13507823316882275</v>
      </c>
      <c r="AD151" s="19">
        <f>AB151/$B$149</f>
        <v>7.2527968372848211</v>
      </c>
      <c r="AE151" s="13">
        <v>486.92799358258043</v>
      </c>
      <c r="AF151" s="13">
        <v>52714.284888097551</v>
      </c>
      <c r="AG151" s="13">
        <v>18027.262698047758</v>
      </c>
      <c r="AH151" s="13">
        <v>100507.7556036024</v>
      </c>
      <c r="AI151" s="13">
        <v>26578.105364820611</v>
      </c>
      <c r="AJ151" s="13">
        <v>0</v>
      </c>
      <c r="AK151" s="13">
        <v>0</v>
      </c>
      <c r="AL151" s="13">
        <v>2993.6003761038382</v>
      </c>
      <c r="AM151" s="13">
        <v>9495.0783084786617</v>
      </c>
      <c r="AN151" s="13">
        <f t="shared" si="37"/>
        <v>210316.08723915083</v>
      </c>
      <c r="AO151" s="14">
        <f>AN151/$E$162</f>
        <v>1.2459409013186101E-2</v>
      </c>
      <c r="AP151" s="15">
        <f>AN151/$B$149</f>
        <v>0.66898685425011395</v>
      </c>
    </row>
    <row r="152" spans="1:42" x14ac:dyDescent="0.3">
      <c r="A152" s="20" t="s">
        <v>34</v>
      </c>
      <c r="B152" s="13"/>
      <c r="C152" s="17">
        <f>E152/$B$149</f>
        <v>5.4240486612112955</v>
      </c>
      <c r="D152" s="13">
        <v>1994.5573229851748</v>
      </c>
      <c r="E152" s="13">
        <f t="shared" si="34"/>
        <v>1705212.418111607</v>
      </c>
      <c r="F152" s="18">
        <f>E152/$E$162</f>
        <v>0.10101908632152244</v>
      </c>
      <c r="G152" s="13">
        <v>182.21682157402006</v>
      </c>
      <c r="H152" s="13">
        <v>13582.207351998946</v>
      </c>
      <c r="I152" s="13">
        <v>7317.0010646507117</v>
      </c>
      <c r="J152" s="13">
        <v>46368.74094867082</v>
      </c>
      <c r="K152" s="13">
        <v>43780.42360510389</v>
      </c>
      <c r="L152" s="13">
        <v>223.82279046283043</v>
      </c>
      <c r="M152" s="13">
        <v>0</v>
      </c>
      <c r="N152" s="13">
        <v>15734.177778649737</v>
      </c>
      <c r="O152" s="13">
        <v>906.81905514954428</v>
      </c>
      <c r="P152" s="13">
        <f t="shared" si="35"/>
        <v>127913.19259468648</v>
      </c>
      <c r="Q152" s="14">
        <f>P152/$E$162</f>
        <v>7.5777502598145105E-3</v>
      </c>
      <c r="R152" s="19">
        <f>P152/$B$149</f>
        <v>0.40687445955431795</v>
      </c>
      <c r="S152" s="13">
        <v>1399.8789327148147</v>
      </c>
      <c r="T152" s="13">
        <v>60272.080833535765</v>
      </c>
      <c r="U152" s="13">
        <v>50894.0462585696</v>
      </c>
      <c r="V152" s="13">
        <v>462910.80016984622</v>
      </c>
      <c r="W152" s="13">
        <v>556437.05335127981</v>
      </c>
      <c r="X152" s="13">
        <v>119.67611504068049</v>
      </c>
      <c r="Y152" s="13">
        <v>0</v>
      </c>
      <c r="Z152" s="13">
        <v>70097.395227099463</v>
      </c>
      <c r="AA152" s="13">
        <v>468.31809518089483</v>
      </c>
      <c r="AB152" s="13">
        <f t="shared" si="36"/>
        <v>1201199.3700505525</v>
      </c>
      <c r="AC152" s="14">
        <f>AB152/$E$162</f>
        <v>7.1160672748838222E-2</v>
      </c>
      <c r="AD152" s="19">
        <f>AB152/$B$149</f>
        <v>3.8208517400933664</v>
      </c>
      <c r="AE152" s="13">
        <v>412.46156869634007</v>
      </c>
      <c r="AF152" s="13">
        <v>39984.053015610196</v>
      </c>
      <c r="AG152" s="13">
        <v>6416.5760647277511</v>
      </c>
      <c r="AH152" s="13">
        <v>138279.60282664743</v>
      </c>
      <c r="AI152" s="13">
        <v>158284.83064728061</v>
      </c>
      <c r="AJ152" s="13">
        <v>206.18857449457656</v>
      </c>
      <c r="AK152" s="13">
        <v>0</v>
      </c>
      <c r="AL152" s="13">
        <v>32723.333196586322</v>
      </c>
      <c r="AM152" s="13">
        <v>205.27114102102641</v>
      </c>
      <c r="AN152" s="13">
        <f t="shared" si="37"/>
        <v>376099.85546636791</v>
      </c>
      <c r="AO152" s="14">
        <f>AN152/$E$162</f>
        <v>2.2280663312869715E-2</v>
      </c>
      <c r="AP152" s="15">
        <f>AN152/$B$149</f>
        <v>1.1963224615636106</v>
      </c>
    </row>
    <row r="153" spans="1:42" x14ac:dyDescent="0.3">
      <c r="A153" s="21" t="s">
        <v>35</v>
      </c>
      <c r="B153" s="22"/>
      <c r="C153" s="23">
        <f>E153/$B$149</f>
        <v>16.323058574950785</v>
      </c>
      <c r="D153" s="22">
        <v>10051.685820649795</v>
      </c>
      <c r="E153" s="22">
        <f t="shared" si="34"/>
        <v>5131643.1547930278</v>
      </c>
      <c r="F153" s="24">
        <f>E153/$E$162</f>
        <v>0.3040054701216453</v>
      </c>
      <c r="G153" s="22">
        <v>2177.8062089245477</v>
      </c>
      <c r="H153" s="22">
        <v>241998.07126411417</v>
      </c>
      <c r="I153" s="22">
        <v>97245.621479100519</v>
      </c>
      <c r="J153" s="22">
        <v>386062.11691022362</v>
      </c>
      <c r="K153" s="22">
        <v>234987.62282824298</v>
      </c>
      <c r="L153" s="22">
        <v>4595.0897178236864</v>
      </c>
      <c r="M153" s="22">
        <v>0</v>
      </c>
      <c r="N153" s="22">
        <v>24591.884484547652</v>
      </c>
      <c r="O153" s="22">
        <v>74413.165647301677</v>
      </c>
      <c r="P153" s="22">
        <f t="shared" si="35"/>
        <v>1063893.5723313543</v>
      </c>
      <c r="Q153" s="25">
        <f>P153/$E$162</f>
        <v>6.302649187792847E-2</v>
      </c>
      <c r="R153" s="26">
        <f>P153/$B$149</f>
        <v>3.3841006817588721</v>
      </c>
      <c r="S153" s="22">
        <v>6974.4900494463254</v>
      </c>
      <c r="T153" s="22">
        <v>579154.34286659968</v>
      </c>
      <c r="U153" s="22">
        <v>259628.50195777407</v>
      </c>
      <c r="V153" s="22">
        <v>1324490.2933975856</v>
      </c>
      <c r="W153" s="22">
        <v>1068995.5822156719</v>
      </c>
      <c r="X153" s="22">
        <v>4753.5825023725783</v>
      </c>
      <c r="Y153" s="22">
        <v>0</v>
      </c>
      <c r="Z153" s="22">
        <v>87747.438416231598</v>
      </c>
      <c r="AA153" s="22">
        <v>156563.89839991916</v>
      </c>
      <c r="AB153" s="22">
        <f t="shared" si="36"/>
        <v>3481333.6397561547</v>
      </c>
      <c r="AC153" s="25">
        <f>AB153/$E$162</f>
        <v>0.206238905917661</v>
      </c>
      <c r="AD153" s="26">
        <f>AB153/$B$149</f>
        <v>11.073648577378188</v>
      </c>
      <c r="AE153" s="22">
        <v>899.38956227892049</v>
      </c>
      <c r="AF153" s="22">
        <v>92698.337903707754</v>
      </c>
      <c r="AG153" s="22">
        <v>24443.838762775507</v>
      </c>
      <c r="AH153" s="22">
        <v>238787.35843024985</v>
      </c>
      <c r="AI153" s="22">
        <v>184862.93601210121</v>
      </c>
      <c r="AJ153" s="22">
        <v>206.18857449457656</v>
      </c>
      <c r="AK153" s="22">
        <v>0</v>
      </c>
      <c r="AL153" s="22">
        <v>35716.933572690163</v>
      </c>
      <c r="AM153" s="22">
        <v>9700.3494494996885</v>
      </c>
      <c r="AN153" s="22">
        <f t="shared" si="37"/>
        <v>586415.9427055188</v>
      </c>
      <c r="AO153" s="25">
        <f>AN153/$E$162</f>
        <v>3.4740072326055818E-2</v>
      </c>
      <c r="AP153" s="27">
        <f>AN153/$B$149</f>
        <v>1.8653093158137248</v>
      </c>
    </row>
    <row r="154" spans="1:42" x14ac:dyDescent="0.3">
      <c r="A154" s="16" t="s">
        <v>36</v>
      </c>
      <c r="B154" s="13"/>
      <c r="C154" s="17"/>
      <c r="D154" s="13"/>
      <c r="E154" s="13"/>
      <c r="F154" s="18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4"/>
      <c r="R154" s="19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4"/>
      <c r="AD154" s="19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  <c r="AP154" s="15"/>
    </row>
    <row r="155" spans="1:42" x14ac:dyDescent="0.3">
      <c r="A155" s="20" t="s">
        <v>33</v>
      </c>
      <c r="B155" s="13"/>
      <c r="C155" s="17">
        <f>E155/$B$149</f>
        <v>9.7747050124720989</v>
      </c>
      <c r="D155" s="13">
        <v>7827.4129376321489</v>
      </c>
      <c r="E155" s="13">
        <f t="shared" si="34"/>
        <v>3072971.7618209785</v>
      </c>
      <c r="F155" s="18">
        <f>E155/$E$162</f>
        <v>0.18204699682797912</v>
      </c>
      <c r="G155" s="13">
        <v>1484.3576130451731</v>
      </c>
      <c r="H155" s="13">
        <v>133916.36594285979</v>
      </c>
      <c r="I155" s="13">
        <v>52342.200414893916</v>
      </c>
      <c r="J155" s="13">
        <v>230272.3363714983</v>
      </c>
      <c r="K155" s="13">
        <v>79268.85104898717</v>
      </c>
      <c r="L155" s="13">
        <v>388.02830673279715</v>
      </c>
      <c r="M155" s="13">
        <v>4541.336506362406</v>
      </c>
      <c r="N155" s="13">
        <v>1248.4734630562002</v>
      </c>
      <c r="O155" s="13">
        <v>140836.51146261231</v>
      </c>
      <c r="P155" s="13">
        <f t="shared" si="35"/>
        <v>642814.10351700289</v>
      </c>
      <c r="Q155" s="14">
        <f>P155/$E$162</f>
        <v>3.808117553107454E-2</v>
      </c>
      <c r="R155" s="19">
        <f>P155/$B$149</f>
        <v>2.0447041908423018</v>
      </c>
      <c r="S155" s="13">
        <v>5334.0454062384233</v>
      </c>
      <c r="T155" s="13">
        <v>486984.11388881126</v>
      </c>
      <c r="U155" s="13">
        <v>203356.13304486123</v>
      </c>
      <c r="V155" s="13">
        <v>875131.36914295505</v>
      </c>
      <c r="W155" s="13">
        <v>356822.14865753165</v>
      </c>
      <c r="X155" s="13">
        <v>5962.2591491687408</v>
      </c>
      <c r="Y155" s="13">
        <v>22977.373516260228</v>
      </c>
      <c r="Z155" s="13">
        <v>4940.8254158111004</v>
      </c>
      <c r="AA155" s="13">
        <v>120358.16317148753</v>
      </c>
      <c r="AB155" s="13">
        <f t="shared" si="36"/>
        <v>2076532.3859868869</v>
      </c>
      <c r="AC155" s="14">
        <f>AB155/$E$162</f>
        <v>0.12301658263886557</v>
      </c>
      <c r="AD155" s="19">
        <f>AB155/$B$149</f>
        <v>6.6051669507821327</v>
      </c>
      <c r="AE155" s="13">
        <v>1009.0099183485531</v>
      </c>
      <c r="AF155" s="13">
        <v>139190.75050424939</v>
      </c>
      <c r="AG155" s="13">
        <v>56040.89270713248</v>
      </c>
      <c r="AH155" s="13">
        <v>117210.03286041021</v>
      </c>
      <c r="AI155" s="13">
        <v>19009.079850054753</v>
      </c>
      <c r="AJ155" s="13">
        <v>2155.5470369763466</v>
      </c>
      <c r="AK155" s="13">
        <v>1196.7067835829466</v>
      </c>
      <c r="AL155" s="13">
        <v>1752.9148441488037</v>
      </c>
      <c r="AM155" s="13">
        <v>17069.347730533769</v>
      </c>
      <c r="AN155" s="13">
        <f t="shared" si="37"/>
        <v>353625.27231708862</v>
      </c>
      <c r="AO155" s="14">
        <f>AN155/$E$162</f>
        <v>2.0949238658039011E-2</v>
      </c>
      <c r="AP155" s="15">
        <f>AN155/$B$149</f>
        <v>1.124833870847664</v>
      </c>
    </row>
    <row r="156" spans="1:42" x14ac:dyDescent="0.3">
      <c r="A156" s="20" t="s">
        <v>34</v>
      </c>
      <c r="B156" s="13"/>
      <c r="C156" s="17">
        <f>E156/$B$149</f>
        <v>11.441729859705223</v>
      </c>
      <c r="D156" s="13">
        <v>5006.5828984064065</v>
      </c>
      <c r="E156" s="13">
        <f t="shared" si="34"/>
        <v>3597051.0332941278</v>
      </c>
      <c r="F156" s="18">
        <f>E156/$E$162</f>
        <v>0.2130941605724796</v>
      </c>
      <c r="G156" s="13">
        <v>475.96477070097018</v>
      </c>
      <c r="H156" s="13">
        <v>18009.992039186745</v>
      </c>
      <c r="I156" s="13">
        <v>24201.1632440555</v>
      </c>
      <c r="J156" s="13">
        <v>133731.47654840819</v>
      </c>
      <c r="K156" s="13">
        <v>149775.34258901794</v>
      </c>
      <c r="L156" s="13">
        <v>47.863624807036587</v>
      </c>
      <c r="M156" s="13">
        <v>4133.5308974643231</v>
      </c>
      <c r="N156" s="13">
        <v>10091.335320187554</v>
      </c>
      <c r="O156" s="13">
        <v>43.769270567370164</v>
      </c>
      <c r="P156" s="13">
        <f t="shared" si="35"/>
        <v>340034.47353369469</v>
      </c>
      <c r="Q156" s="14">
        <f>P156/$E$162</f>
        <v>2.0144101385464765E-2</v>
      </c>
      <c r="R156" s="19">
        <f>P156/$B$149</f>
        <v>1.0816033893176877</v>
      </c>
      <c r="S156" s="13">
        <v>3069.4303087560552</v>
      </c>
      <c r="T156" s="13">
        <v>140807.12407165047</v>
      </c>
      <c r="U156" s="13">
        <v>265121.54694455146</v>
      </c>
      <c r="V156" s="13">
        <v>1005150.1472535199</v>
      </c>
      <c r="W156" s="13">
        <v>796199.6869752123</v>
      </c>
      <c r="X156" s="13">
        <v>365.44128885907878</v>
      </c>
      <c r="Y156" s="13">
        <v>6911.3616304044717</v>
      </c>
      <c r="Z156" s="13">
        <v>73914.148686346016</v>
      </c>
      <c r="AA156" s="13">
        <v>790.12776659480949</v>
      </c>
      <c r="AB156" s="13">
        <f t="shared" si="36"/>
        <v>2289259.5846171384</v>
      </c>
      <c r="AC156" s="14">
        <f>AB156/$E$162</f>
        <v>0.13561882914675988</v>
      </c>
      <c r="AD156" s="19">
        <f>AB156/$B$149</f>
        <v>7.2818232222696686</v>
      </c>
      <c r="AE156" s="13">
        <v>1461.1878189493812</v>
      </c>
      <c r="AF156" s="13">
        <v>153002.95425212904</v>
      </c>
      <c r="AG156" s="13">
        <v>236563.44088877845</v>
      </c>
      <c r="AH156" s="13">
        <v>375750.75129493437</v>
      </c>
      <c r="AI156" s="13">
        <v>161175.354891027</v>
      </c>
      <c r="AJ156" s="13">
        <v>131.34360928916195</v>
      </c>
      <c r="AK156" s="13">
        <v>383.04685188429397</v>
      </c>
      <c r="AL156" s="13">
        <v>40523.363255294942</v>
      </c>
      <c r="AM156" s="13">
        <v>226.72009995740189</v>
      </c>
      <c r="AN156" s="13">
        <f t="shared" si="37"/>
        <v>967756.97514329478</v>
      </c>
      <c r="AO156" s="14">
        <f>AN156/$E$162</f>
        <v>5.7331230040254949E-2</v>
      </c>
      <c r="AP156" s="15">
        <f>AN156/$B$149</f>
        <v>3.0783032481178663</v>
      </c>
    </row>
    <row r="157" spans="1:42" x14ac:dyDescent="0.3">
      <c r="A157" s="21" t="s">
        <v>37</v>
      </c>
      <c r="B157" s="22"/>
      <c r="C157" s="23">
        <f>E157/$B$149</f>
        <v>21.216434872177317</v>
      </c>
      <c r="D157" s="22">
        <v>12833.995836038555</v>
      </c>
      <c r="E157" s="22">
        <f t="shared" si="34"/>
        <v>6670022.7951151049</v>
      </c>
      <c r="F157" s="24">
        <f>E157/$E$162</f>
        <v>0.39514115740045863</v>
      </c>
      <c r="G157" s="22">
        <v>1960.3223837461433</v>
      </c>
      <c r="H157" s="22">
        <v>151926.35798204652</v>
      </c>
      <c r="I157" s="22">
        <v>76543.363658949413</v>
      </c>
      <c r="J157" s="22">
        <v>364003.81291990646</v>
      </c>
      <c r="K157" s="22">
        <v>229044.19363800512</v>
      </c>
      <c r="L157" s="22">
        <v>435.89193153983376</v>
      </c>
      <c r="M157" s="22">
        <v>8674.8674038267291</v>
      </c>
      <c r="N157" s="22">
        <v>11339.808783243754</v>
      </c>
      <c r="O157" s="22">
        <v>140880.28073317968</v>
      </c>
      <c r="P157" s="22">
        <f t="shared" si="35"/>
        <v>982848.57705069752</v>
      </c>
      <c r="Q157" s="25">
        <f>P157/$E$162</f>
        <v>5.8225276916539302E-2</v>
      </c>
      <c r="R157" s="26">
        <f>P157/$B$149</f>
        <v>3.1263075801599896</v>
      </c>
      <c r="S157" s="22">
        <v>8403.475714994478</v>
      </c>
      <c r="T157" s="22">
        <v>627791.23796046176</v>
      </c>
      <c r="U157" s="22">
        <v>468477.67998941266</v>
      </c>
      <c r="V157" s="22">
        <v>1880281.516396475</v>
      </c>
      <c r="W157" s="22">
        <v>1153021.835632744</v>
      </c>
      <c r="X157" s="22">
        <v>6327.7004380278195</v>
      </c>
      <c r="Y157" s="22">
        <v>29888.735146664701</v>
      </c>
      <c r="Z157" s="22">
        <v>78854.97410215711</v>
      </c>
      <c r="AA157" s="22">
        <v>121148.29093808234</v>
      </c>
      <c r="AB157" s="22">
        <f t="shared" si="36"/>
        <v>4365791.9706040248</v>
      </c>
      <c r="AC157" s="25">
        <f>AB157/$E$162</f>
        <v>0.25863541178562544</v>
      </c>
      <c r="AD157" s="26">
        <f>AB157/$B$149</f>
        <v>13.8869901730518</v>
      </c>
      <c r="AE157" s="22">
        <v>2470.1977372979345</v>
      </c>
      <c r="AF157" s="22">
        <v>292193.70475637843</v>
      </c>
      <c r="AG157" s="22">
        <v>292604.33359591092</v>
      </c>
      <c r="AH157" s="22">
        <v>492960.78415534459</v>
      </c>
      <c r="AI157" s="22">
        <v>180184.43474108176</v>
      </c>
      <c r="AJ157" s="22">
        <v>2286.8906462655086</v>
      </c>
      <c r="AK157" s="22">
        <v>1579.7536354672407</v>
      </c>
      <c r="AL157" s="22">
        <v>42276.278099443749</v>
      </c>
      <c r="AM157" s="22">
        <v>17296.067830491171</v>
      </c>
      <c r="AN157" s="22">
        <f t="shared" si="37"/>
        <v>1321382.2474603832</v>
      </c>
      <c r="AO157" s="25">
        <f>AN157/$E$162</f>
        <v>7.8280468698293942E-2</v>
      </c>
      <c r="AP157" s="27">
        <f>AN157/$B$149</f>
        <v>4.2031371189655298</v>
      </c>
    </row>
    <row r="158" spans="1:42" x14ac:dyDescent="0.3">
      <c r="A158" s="16" t="s">
        <v>38</v>
      </c>
      <c r="B158" s="13"/>
      <c r="C158" s="17"/>
      <c r="D158" s="13"/>
      <c r="E158" s="13"/>
      <c r="F158" s="18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4"/>
      <c r="R158" s="19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4"/>
      <c r="AD158" s="19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  <c r="AP158" s="15"/>
    </row>
    <row r="159" spans="1:42" x14ac:dyDescent="0.3">
      <c r="A159" s="20" t="s">
        <v>33</v>
      </c>
      <c r="B159" s="13"/>
      <c r="C159" s="17">
        <f>E159/$B$149</f>
        <v>4.9534227026332944</v>
      </c>
      <c r="D159" s="13">
        <v>7261.8275439048302</v>
      </c>
      <c r="E159" s="13">
        <f t="shared" si="34"/>
        <v>1557257.0292538551</v>
      </c>
      <c r="F159" s="18">
        <f>E159/$E$162</f>
        <v>9.2254009290645811E-2</v>
      </c>
      <c r="G159" s="13">
        <v>2166.1590015191155</v>
      </c>
      <c r="H159" s="13">
        <v>143677.12969293434</v>
      </c>
      <c r="I159" s="13">
        <v>20603.788326192764</v>
      </c>
      <c r="J159" s="13">
        <v>23904.856911473456</v>
      </c>
      <c r="K159" s="13">
        <v>156311.59486305935</v>
      </c>
      <c r="L159" s="13">
        <v>50471.63585735955</v>
      </c>
      <c r="M159" s="13">
        <v>54070.241277033965</v>
      </c>
      <c r="N159" s="13">
        <v>38.255017817095911</v>
      </c>
      <c r="O159" s="13">
        <v>12437.10294685239</v>
      </c>
      <c r="P159" s="13">
        <f t="shared" si="35"/>
        <v>461514.60489272291</v>
      </c>
      <c r="Q159" s="14">
        <f>P159/$E$162</f>
        <v>2.73407484106475E-2</v>
      </c>
      <c r="R159" s="19">
        <f>P159/$B$149</f>
        <v>1.4680151564753576</v>
      </c>
      <c r="S159" s="13">
        <v>4846.1255723805589</v>
      </c>
      <c r="T159" s="13">
        <v>477593.74879237829</v>
      </c>
      <c r="U159" s="13">
        <v>20966.685215490827</v>
      </c>
      <c r="V159" s="13">
        <v>36677.007263253588</v>
      </c>
      <c r="W159" s="13">
        <v>220895.62927306566</v>
      </c>
      <c r="X159" s="13">
        <v>183376.51004156983</v>
      </c>
      <c r="Y159" s="13">
        <v>88957.673417232058</v>
      </c>
      <c r="Z159" s="13">
        <v>612.32548977632723</v>
      </c>
      <c r="AA159" s="13">
        <v>23238.812407788017</v>
      </c>
      <c r="AB159" s="13">
        <f t="shared" si="36"/>
        <v>1052318.3919005545</v>
      </c>
      <c r="AC159" s="14">
        <f>AB159/$E$162</f>
        <v>6.2340762558398245E-2</v>
      </c>
      <c r="AD159" s="19">
        <f>AB159/$B$149</f>
        <v>3.3472816079284766</v>
      </c>
      <c r="AE159" s="13">
        <v>249.54297000515584</v>
      </c>
      <c r="AF159" s="13">
        <v>25505.930740495678</v>
      </c>
      <c r="AG159" s="13">
        <v>1098.7098739126559</v>
      </c>
      <c r="AH159" s="13">
        <v>2034.4140618185245</v>
      </c>
      <c r="AI159" s="13">
        <v>5557.893722773465</v>
      </c>
      <c r="AJ159" s="13">
        <v>5844.5514015463041</v>
      </c>
      <c r="AK159" s="13">
        <v>1753.7804414988532</v>
      </c>
      <c r="AL159" s="13">
        <v>301.0529903786736</v>
      </c>
      <c r="AM159" s="13">
        <v>1327.6992281533242</v>
      </c>
      <c r="AN159" s="13">
        <f t="shared" si="37"/>
        <v>43424.03246057748</v>
      </c>
      <c r="AO159" s="14">
        <f>AN159/$E$162</f>
        <v>2.5724983216000486E-3</v>
      </c>
      <c r="AP159" s="15">
        <f>AN159/$B$149</f>
        <v>0.13812593822945951</v>
      </c>
    </row>
    <row r="160" spans="1:42" x14ac:dyDescent="0.3">
      <c r="A160" s="20" t="s">
        <v>34</v>
      </c>
      <c r="B160" s="13"/>
      <c r="C160" s="17">
        <f>E160/$B$149</f>
        <v>11.200389330627644</v>
      </c>
      <c r="D160" s="13">
        <v>8160.8759134247985</v>
      </c>
      <c r="E160" s="13">
        <f t="shared" si="34"/>
        <v>3521178.3977627186</v>
      </c>
      <c r="F160" s="18">
        <f>E160/$E$162</f>
        <v>0.20859936318725014</v>
      </c>
      <c r="G160" s="13">
        <v>2010.1164387195236</v>
      </c>
      <c r="H160" s="13">
        <v>231886.27233877336</v>
      </c>
      <c r="I160" s="13">
        <v>30551.831769161658</v>
      </c>
      <c r="J160" s="13">
        <v>110939.73673335383</v>
      </c>
      <c r="K160" s="13">
        <v>262624.60840352927</v>
      </c>
      <c r="L160" s="13">
        <v>29191.32530675934</v>
      </c>
      <c r="M160" s="13">
        <v>175734.13333168189</v>
      </c>
      <c r="N160" s="13">
        <v>407.06523799579952</v>
      </c>
      <c r="O160" s="13">
        <v>2470.4380874780304</v>
      </c>
      <c r="P160" s="13">
        <f t="shared" si="35"/>
        <v>843805.41120873333</v>
      </c>
      <c r="Q160" s="14">
        <f>P160/$E$162</f>
        <v>4.9988172011942118E-2</v>
      </c>
      <c r="R160" s="19">
        <f>P160/$B$149</f>
        <v>2.6840301902434422</v>
      </c>
      <c r="S160" s="13">
        <v>5630.7813546864081</v>
      </c>
      <c r="T160" s="13">
        <v>689183.86785442545</v>
      </c>
      <c r="U160" s="13">
        <v>84513.065190599664</v>
      </c>
      <c r="V160" s="13">
        <v>353110.34724782658</v>
      </c>
      <c r="W160" s="13">
        <v>780818.60178193089</v>
      </c>
      <c r="X160" s="13">
        <v>58148.336055069471</v>
      </c>
      <c r="Y160" s="13">
        <v>461163.23954739585</v>
      </c>
      <c r="Z160" s="13">
        <v>6277.8547329620997</v>
      </c>
      <c r="AA160" s="13">
        <v>2952.75705912586</v>
      </c>
      <c r="AB160" s="13">
        <f t="shared" si="36"/>
        <v>2436168.069469336</v>
      </c>
      <c r="AC160" s="14">
        <f>AB160/$E$162</f>
        <v>0.14432188617063671</v>
      </c>
      <c r="AD160" s="19">
        <f>AB160/$B$149</f>
        <v>7.7491191216659328</v>
      </c>
      <c r="AE160" s="13">
        <v>519.97812001886746</v>
      </c>
      <c r="AF160" s="13">
        <v>84417.107261660771</v>
      </c>
      <c r="AG160" s="13">
        <v>7013.272282314254</v>
      </c>
      <c r="AH160" s="13">
        <v>46146.185694116415</v>
      </c>
      <c r="AI160" s="13">
        <v>66481.178469529143</v>
      </c>
      <c r="AJ160" s="13">
        <v>10862.775739284298</v>
      </c>
      <c r="AK160" s="13">
        <v>25583.795935268241</v>
      </c>
      <c r="AL160" s="13">
        <v>651.36092517029192</v>
      </c>
      <c r="AM160" s="13">
        <v>49.240777305689164</v>
      </c>
      <c r="AN160" s="13">
        <f t="shared" si="37"/>
        <v>241204.91708464912</v>
      </c>
      <c r="AO160" s="14">
        <f>AN160/$E$162</f>
        <v>1.4289305004671298E-2</v>
      </c>
      <c r="AP160" s="15">
        <f>AN160/$B$149</f>
        <v>0.76724001871826808</v>
      </c>
    </row>
    <row r="161" spans="1:42" x14ac:dyDescent="0.3">
      <c r="A161" s="21" t="s">
        <v>39</v>
      </c>
      <c r="B161" s="22"/>
      <c r="C161" s="23">
        <f>E161/$B$149</f>
        <v>16.153812033260937</v>
      </c>
      <c r="D161" s="22">
        <v>15422.70345732963</v>
      </c>
      <c r="E161" s="22">
        <f t="shared" si="34"/>
        <v>5078435.427016573</v>
      </c>
      <c r="F161" s="24">
        <f>E161/$E$162</f>
        <v>0.3008533724778959</v>
      </c>
      <c r="G161" s="22">
        <v>4176.275440238639</v>
      </c>
      <c r="H161" s="22">
        <v>375563.40203170769</v>
      </c>
      <c r="I161" s="22">
        <v>51155.620095354418</v>
      </c>
      <c r="J161" s="22">
        <v>134844.59364482728</v>
      </c>
      <c r="K161" s="22">
        <v>418936.20326658862</v>
      </c>
      <c r="L161" s="22">
        <v>79662.961164118897</v>
      </c>
      <c r="M161" s="22">
        <v>229804.37460871585</v>
      </c>
      <c r="N161" s="22">
        <v>445.32025581289543</v>
      </c>
      <c r="O161" s="22">
        <v>14907.541034330421</v>
      </c>
      <c r="P161" s="22">
        <f t="shared" si="35"/>
        <v>1305320.016101456</v>
      </c>
      <c r="Q161" s="25">
        <f>P161/$E$162</f>
        <v>7.7328920422589612E-2</v>
      </c>
      <c r="R161" s="26">
        <f>P161/$B$149</f>
        <v>4.1520453467187988</v>
      </c>
      <c r="S161" s="22">
        <v>10476.906927066968</v>
      </c>
      <c r="T161" s="22">
        <v>1166777.6166468037</v>
      </c>
      <c r="U161" s="22">
        <v>105479.75040609049</v>
      </c>
      <c r="V161" s="22">
        <v>389787.35451108019</v>
      </c>
      <c r="W161" s="22">
        <v>1001714.2310549966</v>
      </c>
      <c r="X161" s="22">
        <v>241524.84609663929</v>
      </c>
      <c r="Y161" s="22">
        <v>550120.91296462785</v>
      </c>
      <c r="Z161" s="22">
        <v>6890.1802227384269</v>
      </c>
      <c r="AA161" s="22">
        <v>26191.569466913876</v>
      </c>
      <c r="AB161" s="22">
        <f t="shared" si="36"/>
        <v>3488486.4613698907</v>
      </c>
      <c r="AC161" s="25">
        <f>AB161/$E$162</f>
        <v>0.20666264872903498</v>
      </c>
      <c r="AD161" s="26">
        <f>AB161/$B$149</f>
        <v>11.096400729594411</v>
      </c>
      <c r="AE161" s="22">
        <v>769.52109002402335</v>
      </c>
      <c r="AF161" s="22">
        <v>109923.03800215645</v>
      </c>
      <c r="AG161" s="22">
        <v>8111.9821562269099</v>
      </c>
      <c r="AH161" s="22">
        <v>48180.599755934942</v>
      </c>
      <c r="AI161" s="22">
        <v>72039.072192302614</v>
      </c>
      <c r="AJ161" s="22">
        <v>16707.327140830603</v>
      </c>
      <c r="AK161" s="22">
        <v>27337.576376767094</v>
      </c>
      <c r="AL161" s="22">
        <v>952.41391554896552</v>
      </c>
      <c r="AM161" s="22">
        <v>1376.9400054590133</v>
      </c>
      <c r="AN161" s="22">
        <f t="shared" si="37"/>
        <v>284628.94954522653</v>
      </c>
      <c r="AO161" s="25">
        <f>AN161/$E$162</f>
        <v>1.6861803326271341E-2</v>
      </c>
      <c r="AP161" s="27">
        <f>AN161/$B$149</f>
        <v>0.90536595694772737</v>
      </c>
    </row>
    <row r="162" spans="1:42" x14ac:dyDescent="0.3">
      <c r="A162" s="38" t="s">
        <v>60</v>
      </c>
      <c r="B162" s="29"/>
      <c r="C162" s="30">
        <f>E162/$B$149</f>
        <v>53.69330548038905</v>
      </c>
      <c r="D162" s="29">
        <v>38308.385114017976</v>
      </c>
      <c r="E162" s="29">
        <f t="shared" si="34"/>
        <v>16880101.376924708</v>
      </c>
      <c r="F162" s="31">
        <f>E162/$E$162</f>
        <v>1</v>
      </c>
      <c r="G162" s="29">
        <v>8314.4040329093295</v>
      </c>
      <c r="H162" s="29">
        <v>769487.83127786848</v>
      </c>
      <c r="I162" s="29">
        <v>224944.60523340435</v>
      </c>
      <c r="J162" s="29">
        <v>884910.52347495733</v>
      </c>
      <c r="K162" s="29">
        <v>882968.01973283663</v>
      </c>
      <c r="L162" s="29">
        <v>84693.942813482412</v>
      </c>
      <c r="M162" s="29">
        <v>238479.24201254259</v>
      </c>
      <c r="N162" s="29">
        <v>36377.013523604299</v>
      </c>
      <c r="O162" s="29">
        <v>230200.98741481177</v>
      </c>
      <c r="P162" s="29">
        <f t="shared" si="35"/>
        <v>3352062.1654835083</v>
      </c>
      <c r="Q162" s="32">
        <f>P162/$E$162</f>
        <v>0.1985806892170574</v>
      </c>
      <c r="R162" s="33">
        <f>P162/$B$149</f>
        <v>10.662453608637662</v>
      </c>
      <c r="S162" s="29">
        <v>25854.872691507771</v>
      </c>
      <c r="T162" s="29">
        <v>2373723.197473865</v>
      </c>
      <c r="U162" s="29">
        <v>833585.93235327734</v>
      </c>
      <c r="V162" s="29">
        <v>3594559.1643051403</v>
      </c>
      <c r="W162" s="29">
        <v>3223731.6489034123</v>
      </c>
      <c r="X162" s="29">
        <v>252606.12903703967</v>
      </c>
      <c r="Y162" s="29">
        <v>580009.64811129263</v>
      </c>
      <c r="Z162" s="29">
        <v>173492.59274112713</v>
      </c>
      <c r="AA162" s="29">
        <v>303903.75880491536</v>
      </c>
      <c r="AB162" s="29">
        <f t="shared" si="36"/>
        <v>11335612.071730072</v>
      </c>
      <c r="AC162" s="32">
        <f>AB162/$E$162</f>
        <v>0.67153696643232152</v>
      </c>
      <c r="AD162" s="33">
        <f>AB162/$B$149</f>
        <v>36.0570394800244</v>
      </c>
      <c r="AE162" s="29">
        <v>4139.1083896008786</v>
      </c>
      <c r="AF162" s="29">
        <v>494815.0806622426</v>
      </c>
      <c r="AG162" s="29">
        <v>325160.15451491339</v>
      </c>
      <c r="AH162" s="29">
        <v>779928.74234152935</v>
      </c>
      <c r="AI162" s="29">
        <v>437086.44294548559</v>
      </c>
      <c r="AJ162" s="29">
        <v>19200.406361590685</v>
      </c>
      <c r="AK162" s="29">
        <v>28917.330012234335</v>
      </c>
      <c r="AL162" s="29">
        <v>78945.625587682865</v>
      </c>
      <c r="AM162" s="29">
        <v>28373.357285449871</v>
      </c>
      <c r="AN162" s="29">
        <f t="shared" si="37"/>
        <v>2192427.1397111285</v>
      </c>
      <c r="AO162" s="32">
        <f>AN162/$E$162</f>
        <v>0.1298823443506211</v>
      </c>
      <c r="AP162" s="34">
        <f>AN162/$B$149</f>
        <v>6.9738123917269821</v>
      </c>
    </row>
    <row r="163" spans="1:42" x14ac:dyDescent="0.3">
      <c r="A163" s="35" t="s">
        <v>61</v>
      </c>
      <c r="B163" s="8">
        <v>45420</v>
      </c>
      <c r="C163" s="9"/>
      <c r="D163" s="8"/>
      <c r="E163" s="8"/>
      <c r="F163" s="36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11"/>
      <c r="R163" s="37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11"/>
      <c r="AD163" s="37"/>
      <c r="AE163" s="8"/>
      <c r="AF163" s="8"/>
      <c r="AG163" s="8"/>
      <c r="AH163" s="8"/>
      <c r="AI163" s="8"/>
      <c r="AJ163" s="8"/>
      <c r="AK163" s="8"/>
      <c r="AL163" s="8"/>
      <c r="AM163" s="8"/>
      <c r="AN163" s="13"/>
      <c r="AO163" s="14"/>
      <c r="AP163" s="15"/>
    </row>
    <row r="164" spans="1:42" x14ac:dyDescent="0.3">
      <c r="A164" s="16" t="s">
        <v>32</v>
      </c>
      <c r="B164" s="13"/>
      <c r="C164" s="17"/>
      <c r="D164" s="13"/>
      <c r="E164" s="13"/>
      <c r="F164" s="18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4"/>
      <c r="R164" s="19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4"/>
      <c r="AD164" s="19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  <c r="AP164" s="15"/>
    </row>
    <row r="165" spans="1:42" x14ac:dyDescent="0.3">
      <c r="A165" s="20" t="s">
        <v>33</v>
      </c>
      <c r="B165" s="13"/>
      <c r="C165" s="17">
        <f>E165/$B$163</f>
        <v>40.920046194311091</v>
      </c>
      <c r="D165" s="13">
        <v>4005.3400724697954</v>
      </c>
      <c r="E165" s="13">
        <f t="shared" si="34"/>
        <v>1858588.4981456096</v>
      </c>
      <c r="F165" s="18">
        <f>E165/$E$176</f>
        <v>0.91674943257259001</v>
      </c>
      <c r="G165" s="13">
        <v>910.15881165827409</v>
      </c>
      <c r="H165" s="13">
        <v>281766.54162776202</v>
      </c>
      <c r="I165" s="13">
        <v>9181.7189680063275</v>
      </c>
      <c r="J165" s="13">
        <v>40358.996020652536</v>
      </c>
      <c r="K165" s="13">
        <v>16755.108124741724</v>
      </c>
      <c r="L165" s="13">
        <v>0</v>
      </c>
      <c r="M165" s="13">
        <v>0</v>
      </c>
      <c r="N165" s="13">
        <v>0</v>
      </c>
      <c r="O165" s="13">
        <v>119489.73545834815</v>
      </c>
      <c r="P165" s="13">
        <f t="shared" si="35"/>
        <v>467552.10019951069</v>
      </c>
      <c r="Q165" s="14">
        <f>P165/$E$176</f>
        <v>0.23062023841408905</v>
      </c>
      <c r="R165" s="19">
        <f>P165/$B$163</f>
        <v>10.293969621301425</v>
      </c>
      <c r="S165" s="13">
        <v>2325.7640904430527</v>
      </c>
      <c r="T165" s="13">
        <v>616018.99625089555</v>
      </c>
      <c r="U165" s="13">
        <v>36803.517349741684</v>
      </c>
      <c r="V165" s="13">
        <v>217094.84079352662</v>
      </c>
      <c r="W165" s="13">
        <v>39130.073606268918</v>
      </c>
      <c r="X165" s="13">
        <v>764.33146728152212</v>
      </c>
      <c r="Y165" s="13">
        <v>0</v>
      </c>
      <c r="Z165" s="13">
        <v>0</v>
      </c>
      <c r="AA165" s="13">
        <v>134478.154490057</v>
      </c>
      <c r="AB165" s="13">
        <f t="shared" si="36"/>
        <v>1044289.9139577714</v>
      </c>
      <c r="AC165" s="14">
        <f>AB165/$E$176</f>
        <v>0.51509636857069518</v>
      </c>
      <c r="AD165" s="19">
        <f>AB165/$B$163</f>
        <v>22.991851914526009</v>
      </c>
      <c r="AE165" s="13">
        <v>769.41717036846819</v>
      </c>
      <c r="AF165" s="13">
        <v>229260.49509596467</v>
      </c>
      <c r="AG165" s="13">
        <v>18100.601115223762</v>
      </c>
      <c r="AH165" s="13">
        <v>67605.196475043776</v>
      </c>
      <c r="AI165" s="13">
        <v>3632.6164665039141</v>
      </c>
      <c r="AJ165" s="13">
        <v>763.21743384061267</v>
      </c>
      <c r="AK165" s="13">
        <v>0</v>
      </c>
      <c r="AL165" s="13">
        <v>0</v>
      </c>
      <c r="AM165" s="13">
        <v>27384.357401750549</v>
      </c>
      <c r="AN165" s="13">
        <f t="shared" si="37"/>
        <v>346746.48398832732</v>
      </c>
      <c r="AO165" s="14">
        <f>AN165/$E$176</f>
        <v>0.17103282558780569</v>
      </c>
      <c r="AP165" s="15">
        <f>AN165/$B$163</f>
        <v>7.6342246584836486</v>
      </c>
    </row>
    <row r="166" spans="1:42" x14ac:dyDescent="0.3">
      <c r="A166" s="20" t="s">
        <v>34</v>
      </c>
      <c r="B166" s="13"/>
      <c r="C166" s="17">
        <f>E166/$B$163</f>
        <v>3.7159740096839227</v>
      </c>
      <c r="D166" s="13">
        <v>273.96485644367522</v>
      </c>
      <c r="E166" s="13">
        <f t="shared" si="34"/>
        <v>168779.53951984376</v>
      </c>
      <c r="F166" s="18">
        <f>E166/$E$176</f>
        <v>8.3250567427410022E-2</v>
      </c>
      <c r="G166" s="13">
        <v>9.6318417469098883</v>
      </c>
      <c r="H166" s="13">
        <v>2522.072017623982</v>
      </c>
      <c r="I166" s="13">
        <v>686.14952681541342</v>
      </c>
      <c r="J166" s="13">
        <v>1174.7777067262068</v>
      </c>
      <c r="K166" s="13">
        <v>548.74973048657762</v>
      </c>
      <c r="L166" s="13">
        <v>0</v>
      </c>
      <c r="M166" s="13">
        <v>0</v>
      </c>
      <c r="N166" s="13">
        <v>0</v>
      </c>
      <c r="O166" s="13">
        <v>882.15386938554843</v>
      </c>
      <c r="P166" s="13">
        <f t="shared" si="35"/>
        <v>5813.9028510377275</v>
      </c>
      <c r="Q166" s="14">
        <f>P166/$E$176</f>
        <v>2.8677096328955298E-3</v>
      </c>
      <c r="R166" s="19">
        <f>P166/$B$163</f>
        <v>0.12800314511311597</v>
      </c>
      <c r="S166" s="13">
        <v>126.984791811976</v>
      </c>
      <c r="T166" s="13">
        <v>49776.050624082629</v>
      </c>
      <c r="U166" s="13">
        <v>5013.5578731673486</v>
      </c>
      <c r="V166" s="13">
        <v>21117.840763478471</v>
      </c>
      <c r="W166" s="13">
        <v>7765.4991440524454</v>
      </c>
      <c r="X166" s="13">
        <v>0</v>
      </c>
      <c r="Y166" s="13">
        <v>0</v>
      </c>
      <c r="Z166" s="13">
        <v>0</v>
      </c>
      <c r="AA166" s="13">
        <v>396.74640101652949</v>
      </c>
      <c r="AB166" s="13">
        <f t="shared" si="36"/>
        <v>84069.694805797422</v>
      </c>
      <c r="AC166" s="14">
        <f>AB166/$E$176</f>
        <v>4.1467406629634461E-2</v>
      </c>
      <c r="AD166" s="19">
        <f>AB166/$B$163</f>
        <v>1.8509400001276404</v>
      </c>
      <c r="AE166" s="13">
        <v>137.34822288478935</v>
      </c>
      <c r="AF166" s="13">
        <v>51002.962509212011</v>
      </c>
      <c r="AG166" s="13">
        <v>4017.1801413939502</v>
      </c>
      <c r="AH166" s="13">
        <v>20927.93270377706</v>
      </c>
      <c r="AI166" s="13">
        <v>1598.4750607134663</v>
      </c>
      <c r="AJ166" s="13">
        <v>0</v>
      </c>
      <c r="AK166" s="13">
        <v>0</v>
      </c>
      <c r="AL166" s="13">
        <v>0</v>
      </c>
      <c r="AM166" s="13">
        <v>1349.3914479121406</v>
      </c>
      <c r="AN166" s="13">
        <f t="shared" si="37"/>
        <v>78895.941863008629</v>
      </c>
      <c r="AO166" s="14">
        <f>AN166/$E$176</f>
        <v>3.8915451164880044E-2</v>
      </c>
      <c r="AP166" s="15">
        <f>AN166/$B$163</f>
        <v>1.7370308644431667</v>
      </c>
    </row>
    <row r="167" spans="1:42" x14ac:dyDescent="0.3">
      <c r="A167" s="21" t="s">
        <v>35</v>
      </c>
      <c r="B167" s="22"/>
      <c r="C167" s="23">
        <f>E167/$B$163</f>
        <v>44.63602020399501</v>
      </c>
      <c r="D167" s="22">
        <v>4279.3049289134706</v>
      </c>
      <c r="E167" s="22">
        <f t="shared" si="34"/>
        <v>2027368.0376654533</v>
      </c>
      <c r="F167" s="24">
        <f>E167/$E$176</f>
        <v>1</v>
      </c>
      <c r="G167" s="22">
        <v>919.790653405184</v>
      </c>
      <c r="H167" s="22">
        <v>284288.61364538601</v>
      </c>
      <c r="I167" s="22">
        <v>9867.8684948217415</v>
      </c>
      <c r="J167" s="22">
        <v>41533.773727378742</v>
      </c>
      <c r="K167" s="22">
        <v>17303.857855228303</v>
      </c>
      <c r="L167" s="22">
        <v>0</v>
      </c>
      <c r="M167" s="22">
        <v>0</v>
      </c>
      <c r="N167" s="22">
        <v>0</v>
      </c>
      <c r="O167" s="22">
        <v>120371.8893277337</v>
      </c>
      <c r="P167" s="22">
        <f t="shared" si="35"/>
        <v>473366.00305054855</v>
      </c>
      <c r="Q167" s="25">
        <f>P167/$E$176</f>
        <v>0.23348794804698464</v>
      </c>
      <c r="R167" s="26">
        <f>P167/$B$163</f>
        <v>10.421972766414543</v>
      </c>
      <c r="S167" s="22">
        <v>2452.7488822550285</v>
      </c>
      <c r="T167" s="22">
        <v>665795.04687497823</v>
      </c>
      <c r="U167" s="22">
        <v>41817.075222909029</v>
      </c>
      <c r="V167" s="22">
        <v>238212.6815570051</v>
      </c>
      <c r="W167" s="22">
        <v>46895.572750321364</v>
      </c>
      <c r="X167" s="22">
        <v>764.33146728152212</v>
      </c>
      <c r="Y167" s="22">
        <v>0</v>
      </c>
      <c r="Z167" s="22">
        <v>0</v>
      </c>
      <c r="AA167" s="22">
        <v>134874.90089107354</v>
      </c>
      <c r="AB167" s="22">
        <f t="shared" si="36"/>
        <v>1128359.6087635688</v>
      </c>
      <c r="AC167" s="25">
        <f>AB167/$E$176</f>
        <v>0.55656377520032962</v>
      </c>
      <c r="AD167" s="26">
        <f>AB167/$B$163</f>
        <v>24.842791914653649</v>
      </c>
      <c r="AE167" s="22">
        <v>906.76539325325757</v>
      </c>
      <c r="AF167" s="22">
        <v>280263.45760517666</v>
      </c>
      <c r="AG167" s="22">
        <v>22117.781256617713</v>
      </c>
      <c r="AH167" s="22">
        <v>88533.129178820833</v>
      </c>
      <c r="AI167" s="22">
        <v>5231.0915272173806</v>
      </c>
      <c r="AJ167" s="22">
        <v>763.21743384061267</v>
      </c>
      <c r="AK167" s="22">
        <v>0</v>
      </c>
      <c r="AL167" s="22">
        <v>0</v>
      </c>
      <c r="AM167" s="22">
        <v>28733.74884966269</v>
      </c>
      <c r="AN167" s="22">
        <f t="shared" si="37"/>
        <v>425642.42585133587</v>
      </c>
      <c r="AO167" s="25">
        <f>AN167/$E$176</f>
        <v>0.20994827675268568</v>
      </c>
      <c r="AP167" s="27">
        <f>AN167/$B$163</f>
        <v>9.3712555229268126</v>
      </c>
    </row>
    <row r="168" spans="1:42" x14ac:dyDescent="0.3">
      <c r="A168" s="16" t="s">
        <v>36</v>
      </c>
      <c r="B168" s="13"/>
      <c r="C168" s="17"/>
      <c r="D168" s="13"/>
      <c r="E168" s="13"/>
      <c r="F168" s="18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4"/>
      <c r="R168" s="19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4"/>
      <c r="AD168" s="19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  <c r="AP168" s="15"/>
    </row>
    <row r="169" spans="1:42" x14ac:dyDescent="0.3">
      <c r="A169" s="20" t="s">
        <v>33</v>
      </c>
      <c r="B169" s="13"/>
      <c r="C169" s="17">
        <f>E169/$B$163</f>
        <v>0</v>
      </c>
      <c r="D169" s="13">
        <v>0</v>
      </c>
      <c r="E169" s="13">
        <f t="shared" si="34"/>
        <v>0</v>
      </c>
      <c r="F169" s="18">
        <f>E169/$E$176</f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f t="shared" si="35"/>
        <v>0</v>
      </c>
      <c r="Q169" s="14">
        <f>P169/$E$176</f>
        <v>0</v>
      </c>
      <c r="R169" s="19">
        <f>P169/$B$163</f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3">
        <v>0</v>
      </c>
      <c r="AA169" s="13">
        <v>0</v>
      </c>
      <c r="AB169" s="13">
        <f t="shared" si="36"/>
        <v>0</v>
      </c>
      <c r="AC169" s="14">
        <f>AB169/$E$176</f>
        <v>0</v>
      </c>
      <c r="AD169" s="19">
        <f>AB169/$B$163</f>
        <v>0</v>
      </c>
      <c r="AE169" s="13">
        <v>0</v>
      </c>
      <c r="AF169" s="13">
        <v>0</v>
      </c>
      <c r="AG169" s="13">
        <v>0</v>
      </c>
      <c r="AH169" s="13">
        <v>0</v>
      </c>
      <c r="AI169" s="13">
        <v>0</v>
      </c>
      <c r="AJ169" s="13">
        <v>0</v>
      </c>
      <c r="AK169" s="13">
        <v>0</v>
      </c>
      <c r="AL169" s="13">
        <v>0</v>
      </c>
      <c r="AM169" s="13">
        <v>0</v>
      </c>
      <c r="AN169" s="13">
        <f t="shared" si="37"/>
        <v>0</v>
      </c>
      <c r="AO169" s="14">
        <f>AN169/$E$176</f>
        <v>0</v>
      </c>
      <c r="AP169" s="15">
        <f>AN169/$B$163</f>
        <v>0</v>
      </c>
    </row>
    <row r="170" spans="1:42" x14ac:dyDescent="0.3">
      <c r="A170" s="20" t="s">
        <v>34</v>
      </c>
      <c r="B170" s="13"/>
      <c r="C170" s="17">
        <f>E170/$B$163</f>
        <v>0</v>
      </c>
      <c r="D170" s="13">
        <v>0</v>
      </c>
      <c r="E170" s="13">
        <f t="shared" si="34"/>
        <v>0</v>
      </c>
      <c r="F170" s="18">
        <f>E170/$E$176</f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f t="shared" si="35"/>
        <v>0</v>
      </c>
      <c r="Q170" s="14">
        <f>P170/$E$176</f>
        <v>0</v>
      </c>
      <c r="R170" s="19">
        <f>P170/$B$163</f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3">
        <v>0</v>
      </c>
      <c r="AA170" s="13">
        <v>0</v>
      </c>
      <c r="AB170" s="13">
        <f t="shared" si="36"/>
        <v>0</v>
      </c>
      <c r="AC170" s="14">
        <f>AB170/$E$176</f>
        <v>0</v>
      </c>
      <c r="AD170" s="19">
        <f>AB170/$B$163</f>
        <v>0</v>
      </c>
      <c r="AE170" s="13">
        <v>0</v>
      </c>
      <c r="AF170" s="13">
        <v>0</v>
      </c>
      <c r="AG170" s="13">
        <v>0</v>
      </c>
      <c r="AH170" s="13">
        <v>0</v>
      </c>
      <c r="AI170" s="13">
        <v>0</v>
      </c>
      <c r="AJ170" s="13">
        <v>0</v>
      </c>
      <c r="AK170" s="13">
        <v>0</v>
      </c>
      <c r="AL170" s="13">
        <v>0</v>
      </c>
      <c r="AM170" s="13">
        <v>0</v>
      </c>
      <c r="AN170" s="13">
        <f t="shared" si="37"/>
        <v>0</v>
      </c>
      <c r="AO170" s="14">
        <f>AN170/$E$176</f>
        <v>0</v>
      </c>
      <c r="AP170" s="15">
        <f>AN170/$B$163</f>
        <v>0</v>
      </c>
    </row>
    <row r="171" spans="1:42" x14ac:dyDescent="0.3">
      <c r="A171" s="21" t="s">
        <v>37</v>
      </c>
      <c r="B171" s="22"/>
      <c r="C171" s="23">
        <f>E171/$B$163</f>
        <v>0</v>
      </c>
      <c r="D171" s="22">
        <v>0</v>
      </c>
      <c r="E171" s="22">
        <f t="shared" si="34"/>
        <v>0</v>
      </c>
      <c r="F171" s="24">
        <f>E171/$E$176</f>
        <v>0</v>
      </c>
      <c r="G171" s="22">
        <v>0</v>
      </c>
      <c r="H171" s="22">
        <v>0</v>
      </c>
      <c r="I171" s="22">
        <v>0</v>
      </c>
      <c r="J171" s="22">
        <v>0</v>
      </c>
      <c r="K171" s="22">
        <v>0</v>
      </c>
      <c r="L171" s="22">
        <v>0</v>
      </c>
      <c r="M171" s="22">
        <v>0</v>
      </c>
      <c r="N171" s="22">
        <v>0</v>
      </c>
      <c r="O171" s="22">
        <v>0</v>
      </c>
      <c r="P171" s="22">
        <f t="shared" si="35"/>
        <v>0</v>
      </c>
      <c r="Q171" s="25">
        <f>P171/$E$176</f>
        <v>0</v>
      </c>
      <c r="R171" s="26">
        <f>P171/$B$163</f>
        <v>0</v>
      </c>
      <c r="S171" s="22">
        <v>0</v>
      </c>
      <c r="T171" s="22">
        <v>0</v>
      </c>
      <c r="U171" s="22">
        <v>0</v>
      </c>
      <c r="V171" s="22">
        <v>0</v>
      </c>
      <c r="W171" s="22">
        <v>0</v>
      </c>
      <c r="X171" s="22">
        <v>0</v>
      </c>
      <c r="Y171" s="22">
        <v>0</v>
      </c>
      <c r="Z171" s="22">
        <v>0</v>
      </c>
      <c r="AA171" s="22">
        <v>0</v>
      </c>
      <c r="AB171" s="22">
        <f t="shared" si="36"/>
        <v>0</v>
      </c>
      <c r="AC171" s="25">
        <f>AB171/$E$176</f>
        <v>0</v>
      </c>
      <c r="AD171" s="26">
        <f>AB171/$B$163</f>
        <v>0</v>
      </c>
      <c r="AE171" s="22">
        <v>0</v>
      </c>
      <c r="AF171" s="22">
        <v>0</v>
      </c>
      <c r="AG171" s="22">
        <v>0</v>
      </c>
      <c r="AH171" s="22">
        <v>0</v>
      </c>
      <c r="AI171" s="22">
        <v>0</v>
      </c>
      <c r="AJ171" s="22">
        <v>0</v>
      </c>
      <c r="AK171" s="22">
        <v>0</v>
      </c>
      <c r="AL171" s="22">
        <v>0</v>
      </c>
      <c r="AM171" s="22">
        <v>0</v>
      </c>
      <c r="AN171" s="22">
        <f t="shared" si="37"/>
        <v>0</v>
      </c>
      <c r="AO171" s="25">
        <f>AN171/$E$176</f>
        <v>0</v>
      </c>
      <c r="AP171" s="27">
        <f>AN171/$B$163</f>
        <v>0</v>
      </c>
    </row>
    <row r="172" spans="1:42" x14ac:dyDescent="0.3">
      <c r="A172" s="16" t="s">
        <v>38</v>
      </c>
      <c r="B172" s="13"/>
      <c r="C172" s="17"/>
      <c r="D172" s="13"/>
      <c r="E172" s="13"/>
      <c r="F172" s="18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4"/>
      <c r="R172" s="19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4"/>
      <c r="AD172" s="19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  <c r="AP172" s="15"/>
    </row>
    <row r="173" spans="1:42" x14ac:dyDescent="0.3">
      <c r="A173" s="20" t="s">
        <v>33</v>
      </c>
      <c r="B173" s="13"/>
      <c r="C173" s="17">
        <f>E173/$B$163</f>
        <v>0</v>
      </c>
      <c r="D173" s="13">
        <v>0</v>
      </c>
      <c r="E173" s="13">
        <f t="shared" si="34"/>
        <v>0</v>
      </c>
      <c r="F173" s="18">
        <f>E173/$E$176</f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f t="shared" si="35"/>
        <v>0</v>
      </c>
      <c r="Q173" s="14">
        <f>P173/$E$176</f>
        <v>0</v>
      </c>
      <c r="R173" s="19">
        <f>P173/$B$163</f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3">
        <v>0</v>
      </c>
      <c r="AA173" s="13">
        <v>0</v>
      </c>
      <c r="AB173" s="13">
        <f t="shared" si="36"/>
        <v>0</v>
      </c>
      <c r="AC173" s="14">
        <f>AB173/$E$176</f>
        <v>0</v>
      </c>
      <c r="AD173" s="19">
        <f>AB173/$B$163</f>
        <v>0</v>
      </c>
      <c r="AE173" s="13">
        <v>0</v>
      </c>
      <c r="AF173" s="13">
        <v>0</v>
      </c>
      <c r="AG173" s="13">
        <v>0</v>
      </c>
      <c r="AH173" s="13">
        <v>0</v>
      </c>
      <c r="AI173" s="13">
        <v>0</v>
      </c>
      <c r="AJ173" s="13">
        <v>0</v>
      </c>
      <c r="AK173" s="13">
        <v>0</v>
      </c>
      <c r="AL173" s="13">
        <v>0</v>
      </c>
      <c r="AM173" s="13">
        <v>0</v>
      </c>
      <c r="AN173" s="13">
        <f t="shared" si="37"/>
        <v>0</v>
      </c>
      <c r="AO173" s="14">
        <f>AN173/$E$176</f>
        <v>0</v>
      </c>
      <c r="AP173" s="15">
        <f>AN173/$B$163</f>
        <v>0</v>
      </c>
    </row>
    <row r="174" spans="1:42" x14ac:dyDescent="0.3">
      <c r="A174" s="20" t="s">
        <v>34</v>
      </c>
      <c r="B174" s="13"/>
      <c r="C174" s="17">
        <f>E174/$B$163</f>
        <v>0</v>
      </c>
      <c r="D174" s="13">
        <v>0</v>
      </c>
      <c r="E174" s="13">
        <f t="shared" si="34"/>
        <v>0</v>
      </c>
      <c r="F174" s="18">
        <f>E174/$E$176</f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f t="shared" si="35"/>
        <v>0</v>
      </c>
      <c r="Q174" s="14">
        <f>P174/$E$176</f>
        <v>0</v>
      </c>
      <c r="R174" s="19">
        <f>P174/$B$163</f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3">
        <v>0</v>
      </c>
      <c r="AA174" s="13">
        <v>0</v>
      </c>
      <c r="AB174" s="13">
        <f t="shared" si="36"/>
        <v>0</v>
      </c>
      <c r="AC174" s="14">
        <f>AB174/$E$176</f>
        <v>0</v>
      </c>
      <c r="AD174" s="19">
        <f>AB174/$B$163</f>
        <v>0</v>
      </c>
      <c r="AE174" s="13">
        <v>0</v>
      </c>
      <c r="AF174" s="13">
        <v>0</v>
      </c>
      <c r="AG174" s="13">
        <v>0</v>
      </c>
      <c r="AH174" s="13">
        <v>0</v>
      </c>
      <c r="AI174" s="13">
        <v>0</v>
      </c>
      <c r="AJ174" s="13">
        <v>0</v>
      </c>
      <c r="AK174" s="13">
        <v>0</v>
      </c>
      <c r="AL174" s="13">
        <v>0</v>
      </c>
      <c r="AM174" s="13">
        <v>0</v>
      </c>
      <c r="AN174" s="13">
        <f t="shared" si="37"/>
        <v>0</v>
      </c>
      <c r="AO174" s="14">
        <f>AN174/$E$176</f>
        <v>0</v>
      </c>
      <c r="AP174" s="15">
        <f>AN174/$B$163</f>
        <v>0</v>
      </c>
    </row>
    <row r="175" spans="1:42" x14ac:dyDescent="0.3">
      <c r="A175" s="21" t="s">
        <v>39</v>
      </c>
      <c r="B175" s="22"/>
      <c r="C175" s="23">
        <f>E175/$B$163</f>
        <v>0</v>
      </c>
      <c r="D175" s="22">
        <v>0</v>
      </c>
      <c r="E175" s="22">
        <f t="shared" si="34"/>
        <v>0</v>
      </c>
      <c r="F175" s="24">
        <f>E175/$E$176</f>
        <v>0</v>
      </c>
      <c r="G175" s="22">
        <v>0</v>
      </c>
      <c r="H175" s="22">
        <v>0</v>
      </c>
      <c r="I175" s="22">
        <v>0</v>
      </c>
      <c r="J175" s="22">
        <v>0</v>
      </c>
      <c r="K175" s="22">
        <v>0</v>
      </c>
      <c r="L175" s="22">
        <v>0</v>
      </c>
      <c r="M175" s="22">
        <v>0</v>
      </c>
      <c r="N175" s="22">
        <v>0</v>
      </c>
      <c r="O175" s="22">
        <v>0</v>
      </c>
      <c r="P175" s="22">
        <f t="shared" si="35"/>
        <v>0</v>
      </c>
      <c r="Q175" s="25">
        <f>P175/$E$176</f>
        <v>0</v>
      </c>
      <c r="R175" s="26">
        <f>P175/$B$163</f>
        <v>0</v>
      </c>
      <c r="S175" s="22">
        <v>0</v>
      </c>
      <c r="T175" s="22">
        <v>0</v>
      </c>
      <c r="U175" s="22">
        <v>0</v>
      </c>
      <c r="V175" s="22">
        <v>0</v>
      </c>
      <c r="W175" s="22">
        <v>0</v>
      </c>
      <c r="X175" s="22">
        <v>0</v>
      </c>
      <c r="Y175" s="22">
        <v>0</v>
      </c>
      <c r="Z175" s="22">
        <v>0</v>
      </c>
      <c r="AA175" s="22">
        <v>0</v>
      </c>
      <c r="AB175" s="22">
        <f t="shared" si="36"/>
        <v>0</v>
      </c>
      <c r="AC175" s="25">
        <f>AB175/$E$176</f>
        <v>0</v>
      </c>
      <c r="AD175" s="26">
        <f>AB175/$B$163</f>
        <v>0</v>
      </c>
      <c r="AE175" s="22">
        <v>0</v>
      </c>
      <c r="AF175" s="22">
        <v>0</v>
      </c>
      <c r="AG175" s="22">
        <v>0</v>
      </c>
      <c r="AH175" s="22">
        <v>0</v>
      </c>
      <c r="AI175" s="22">
        <v>0</v>
      </c>
      <c r="AJ175" s="22">
        <v>0</v>
      </c>
      <c r="AK175" s="22">
        <v>0</v>
      </c>
      <c r="AL175" s="22">
        <v>0</v>
      </c>
      <c r="AM175" s="22">
        <v>0</v>
      </c>
      <c r="AN175" s="22">
        <f t="shared" si="37"/>
        <v>0</v>
      </c>
      <c r="AO175" s="25">
        <f>AN175/$E$176</f>
        <v>0</v>
      </c>
      <c r="AP175" s="27">
        <f>AN175/$B$163</f>
        <v>0</v>
      </c>
    </row>
    <row r="176" spans="1:42" x14ac:dyDescent="0.3">
      <c r="A176" s="38" t="s">
        <v>62</v>
      </c>
      <c r="B176" s="29"/>
      <c r="C176" s="30">
        <f>E176/$B$163</f>
        <v>44.63602020399501</v>
      </c>
      <c r="D176" s="29">
        <v>4279.3049289134706</v>
      </c>
      <c r="E176" s="29">
        <f t="shared" si="34"/>
        <v>2027368.0376654533</v>
      </c>
      <c r="F176" s="31">
        <f>E176/$E$176</f>
        <v>1</v>
      </c>
      <c r="G176" s="29">
        <v>919.790653405184</v>
      </c>
      <c r="H176" s="29">
        <v>284288.61364538601</v>
      </c>
      <c r="I176" s="29">
        <v>9867.8684948217415</v>
      </c>
      <c r="J176" s="29">
        <v>41533.773727378742</v>
      </c>
      <c r="K176" s="29">
        <v>17303.857855228303</v>
      </c>
      <c r="L176" s="29">
        <v>0</v>
      </c>
      <c r="M176" s="29">
        <v>0</v>
      </c>
      <c r="N176" s="29">
        <v>0</v>
      </c>
      <c r="O176" s="29">
        <v>120371.8893277337</v>
      </c>
      <c r="P176" s="29">
        <f t="shared" si="35"/>
        <v>473366.00305054855</v>
      </c>
      <c r="Q176" s="32">
        <f>P176/$E$176</f>
        <v>0.23348794804698464</v>
      </c>
      <c r="R176" s="33">
        <f>P176/$B$163</f>
        <v>10.421972766414543</v>
      </c>
      <c r="S176" s="29">
        <v>2452.7488822550285</v>
      </c>
      <c r="T176" s="29">
        <v>665795.04687497823</v>
      </c>
      <c r="U176" s="29">
        <v>41817.075222909029</v>
      </c>
      <c r="V176" s="29">
        <v>238212.6815570051</v>
      </c>
      <c r="W176" s="29">
        <v>46895.572750321364</v>
      </c>
      <c r="X176" s="29">
        <v>764.33146728152212</v>
      </c>
      <c r="Y176" s="29">
        <v>0</v>
      </c>
      <c r="Z176" s="29">
        <v>0</v>
      </c>
      <c r="AA176" s="29">
        <v>134874.90089107354</v>
      </c>
      <c r="AB176" s="29">
        <f t="shared" si="36"/>
        <v>1128359.6087635688</v>
      </c>
      <c r="AC176" s="32">
        <f>AB176/$E$176</f>
        <v>0.55656377520032962</v>
      </c>
      <c r="AD176" s="33">
        <f>AB176/$B$163</f>
        <v>24.842791914653649</v>
      </c>
      <c r="AE176" s="29">
        <v>906.76539325325757</v>
      </c>
      <c r="AF176" s="29">
        <v>280263.45760517666</v>
      </c>
      <c r="AG176" s="29">
        <v>22117.781256617713</v>
      </c>
      <c r="AH176" s="29">
        <v>88533.129178820833</v>
      </c>
      <c r="AI176" s="29">
        <v>5231.0915272173806</v>
      </c>
      <c r="AJ176" s="29">
        <v>763.21743384061267</v>
      </c>
      <c r="AK176" s="29">
        <v>0</v>
      </c>
      <c r="AL176" s="29">
        <v>0</v>
      </c>
      <c r="AM176" s="29">
        <v>28733.74884966269</v>
      </c>
      <c r="AN176" s="29">
        <f t="shared" si="37"/>
        <v>425642.42585133587</v>
      </c>
      <c r="AO176" s="32">
        <f>AN176/$E$176</f>
        <v>0.20994827675268568</v>
      </c>
      <c r="AP176" s="34">
        <f>AN176/$B$163</f>
        <v>9.3712555229268126</v>
      </c>
    </row>
    <row r="177" spans="1:42" x14ac:dyDescent="0.3">
      <c r="A177" s="35" t="s">
        <v>63</v>
      </c>
      <c r="B177" s="8">
        <v>4180</v>
      </c>
      <c r="C177" s="9"/>
      <c r="D177" s="8"/>
      <c r="E177" s="8"/>
      <c r="F177" s="36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11"/>
      <c r="R177" s="37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11"/>
      <c r="AD177" s="37"/>
      <c r="AE177" s="8"/>
      <c r="AF177" s="8"/>
      <c r="AG177" s="8"/>
      <c r="AH177" s="8"/>
      <c r="AI177" s="8"/>
      <c r="AJ177" s="8"/>
      <c r="AK177" s="8"/>
      <c r="AL177" s="8"/>
      <c r="AM177" s="8"/>
      <c r="AN177" s="13"/>
      <c r="AO177" s="14"/>
      <c r="AP177" s="15"/>
    </row>
    <row r="178" spans="1:42" x14ac:dyDescent="0.3">
      <c r="A178" s="16" t="s">
        <v>32</v>
      </c>
      <c r="B178" s="13"/>
      <c r="C178" s="17"/>
      <c r="D178" s="13"/>
      <c r="E178" s="13"/>
      <c r="F178" s="18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4"/>
      <c r="R178" s="19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4"/>
      <c r="AD178" s="19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  <c r="AP178" s="15"/>
    </row>
    <row r="179" spans="1:42" x14ac:dyDescent="0.3">
      <c r="A179" s="20" t="s">
        <v>33</v>
      </c>
      <c r="B179" s="13"/>
      <c r="C179" s="17">
        <f>E179/$B$177</f>
        <v>0</v>
      </c>
      <c r="D179" s="13">
        <v>0</v>
      </c>
      <c r="E179" s="13">
        <f t="shared" si="34"/>
        <v>0</v>
      </c>
      <c r="F179" s="18">
        <f>E179/$E$190</f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f t="shared" si="35"/>
        <v>0</v>
      </c>
      <c r="Q179" s="14">
        <f>P179/$E$190</f>
        <v>0</v>
      </c>
      <c r="R179" s="19">
        <f>P179/$B$177</f>
        <v>0</v>
      </c>
      <c r="S179" s="13">
        <v>0</v>
      </c>
      <c r="T179" s="13">
        <v>0</v>
      </c>
      <c r="U179" s="13">
        <v>0</v>
      </c>
      <c r="V179" s="13">
        <v>0</v>
      </c>
      <c r="W179" s="13">
        <v>0</v>
      </c>
      <c r="X179" s="13">
        <v>0</v>
      </c>
      <c r="Y179" s="13">
        <v>0</v>
      </c>
      <c r="Z179" s="13">
        <v>0</v>
      </c>
      <c r="AA179" s="13">
        <v>0</v>
      </c>
      <c r="AB179" s="13">
        <f t="shared" si="36"/>
        <v>0</v>
      </c>
      <c r="AC179" s="14">
        <f>AB179/$E$190</f>
        <v>0</v>
      </c>
      <c r="AD179" s="19">
        <f>AB179/$B$177</f>
        <v>0</v>
      </c>
      <c r="AE179" s="13">
        <v>0</v>
      </c>
      <c r="AF179" s="13">
        <v>0</v>
      </c>
      <c r="AG179" s="13">
        <v>0</v>
      </c>
      <c r="AH179" s="13">
        <v>0</v>
      </c>
      <c r="AI179" s="13">
        <v>0</v>
      </c>
      <c r="AJ179" s="13">
        <v>0</v>
      </c>
      <c r="AK179" s="13">
        <v>0</v>
      </c>
      <c r="AL179" s="13">
        <v>0</v>
      </c>
      <c r="AM179" s="13">
        <v>0</v>
      </c>
      <c r="AN179" s="13">
        <f t="shared" si="37"/>
        <v>0</v>
      </c>
      <c r="AO179" s="14">
        <f>AN179/$E$190</f>
        <v>0</v>
      </c>
      <c r="AP179" s="15">
        <f>AN179/$B$177</f>
        <v>0</v>
      </c>
    </row>
    <row r="180" spans="1:42" x14ac:dyDescent="0.3">
      <c r="A180" s="20" t="s">
        <v>34</v>
      </c>
      <c r="B180" s="13"/>
      <c r="C180" s="17">
        <f>E180/$B$177</f>
        <v>0</v>
      </c>
      <c r="D180" s="13">
        <v>0</v>
      </c>
      <c r="E180" s="13">
        <f t="shared" si="34"/>
        <v>0</v>
      </c>
      <c r="F180" s="18">
        <f>E180/$E$190</f>
        <v>0</v>
      </c>
      <c r="G180" s="13">
        <v>0</v>
      </c>
      <c r="H180" s="13">
        <v>0</v>
      </c>
      <c r="I180" s="13">
        <v>0</v>
      </c>
      <c r="J180" s="13">
        <v>0</v>
      </c>
      <c r="K180" s="13">
        <v>0</v>
      </c>
      <c r="L180" s="13">
        <v>0</v>
      </c>
      <c r="M180" s="13">
        <v>0</v>
      </c>
      <c r="N180" s="13">
        <v>0</v>
      </c>
      <c r="O180" s="13">
        <v>0</v>
      </c>
      <c r="P180" s="13">
        <f t="shared" si="35"/>
        <v>0</v>
      </c>
      <c r="Q180" s="14">
        <f>P180/$E$190</f>
        <v>0</v>
      </c>
      <c r="R180" s="19">
        <f>P180/$B$177</f>
        <v>0</v>
      </c>
      <c r="S180" s="13">
        <v>0</v>
      </c>
      <c r="T180" s="13">
        <v>0</v>
      </c>
      <c r="U180" s="13">
        <v>0</v>
      </c>
      <c r="V180" s="13">
        <v>0</v>
      </c>
      <c r="W180" s="13">
        <v>0</v>
      </c>
      <c r="X180" s="13">
        <v>0</v>
      </c>
      <c r="Y180" s="13">
        <v>0</v>
      </c>
      <c r="Z180" s="13">
        <v>0</v>
      </c>
      <c r="AA180" s="13">
        <v>0</v>
      </c>
      <c r="AB180" s="13">
        <f t="shared" si="36"/>
        <v>0</v>
      </c>
      <c r="AC180" s="14">
        <f>AB180/$E$190</f>
        <v>0</v>
      </c>
      <c r="AD180" s="19">
        <f>AB180/$B$177</f>
        <v>0</v>
      </c>
      <c r="AE180" s="13">
        <v>0</v>
      </c>
      <c r="AF180" s="13">
        <v>0</v>
      </c>
      <c r="AG180" s="13">
        <v>0</v>
      </c>
      <c r="AH180" s="13">
        <v>0</v>
      </c>
      <c r="AI180" s="13">
        <v>0</v>
      </c>
      <c r="AJ180" s="13">
        <v>0</v>
      </c>
      <c r="AK180" s="13">
        <v>0</v>
      </c>
      <c r="AL180" s="13">
        <v>0</v>
      </c>
      <c r="AM180" s="13">
        <v>0</v>
      </c>
      <c r="AN180" s="13">
        <f t="shared" si="37"/>
        <v>0</v>
      </c>
      <c r="AO180" s="14">
        <f>AN180/$E$190</f>
        <v>0</v>
      </c>
      <c r="AP180" s="15">
        <f>AN180/$B$177</f>
        <v>0</v>
      </c>
    </row>
    <row r="181" spans="1:42" x14ac:dyDescent="0.3">
      <c r="A181" s="21" t="s">
        <v>35</v>
      </c>
      <c r="B181" s="22"/>
      <c r="C181" s="23">
        <f>E181/$B$177</f>
        <v>0</v>
      </c>
      <c r="D181" s="22">
        <v>0</v>
      </c>
      <c r="E181" s="22">
        <f t="shared" si="34"/>
        <v>0</v>
      </c>
      <c r="F181" s="24">
        <f>E181/$E$190</f>
        <v>0</v>
      </c>
      <c r="G181" s="22">
        <v>0</v>
      </c>
      <c r="H181" s="22">
        <v>0</v>
      </c>
      <c r="I181" s="22">
        <v>0</v>
      </c>
      <c r="J181" s="22">
        <v>0</v>
      </c>
      <c r="K181" s="22">
        <v>0</v>
      </c>
      <c r="L181" s="22">
        <v>0</v>
      </c>
      <c r="M181" s="22">
        <v>0</v>
      </c>
      <c r="N181" s="22">
        <v>0</v>
      </c>
      <c r="O181" s="22">
        <v>0</v>
      </c>
      <c r="P181" s="22">
        <f t="shared" si="35"/>
        <v>0</v>
      </c>
      <c r="Q181" s="25">
        <f>P181/$E$190</f>
        <v>0</v>
      </c>
      <c r="R181" s="26">
        <f>P181/$B$177</f>
        <v>0</v>
      </c>
      <c r="S181" s="22">
        <v>0</v>
      </c>
      <c r="T181" s="22">
        <v>0</v>
      </c>
      <c r="U181" s="22">
        <v>0</v>
      </c>
      <c r="V181" s="22">
        <v>0</v>
      </c>
      <c r="W181" s="22">
        <v>0</v>
      </c>
      <c r="X181" s="22">
        <v>0</v>
      </c>
      <c r="Y181" s="22">
        <v>0</v>
      </c>
      <c r="Z181" s="22">
        <v>0</v>
      </c>
      <c r="AA181" s="22">
        <v>0</v>
      </c>
      <c r="AB181" s="22">
        <f t="shared" si="36"/>
        <v>0</v>
      </c>
      <c r="AC181" s="25">
        <f>AB181/$E$190</f>
        <v>0</v>
      </c>
      <c r="AD181" s="26">
        <f>AB181/$B$177</f>
        <v>0</v>
      </c>
      <c r="AE181" s="22">
        <v>0</v>
      </c>
      <c r="AF181" s="22">
        <v>0</v>
      </c>
      <c r="AG181" s="22">
        <v>0</v>
      </c>
      <c r="AH181" s="22">
        <v>0</v>
      </c>
      <c r="AI181" s="22">
        <v>0</v>
      </c>
      <c r="AJ181" s="22">
        <v>0</v>
      </c>
      <c r="AK181" s="22">
        <v>0</v>
      </c>
      <c r="AL181" s="22">
        <v>0</v>
      </c>
      <c r="AM181" s="22">
        <v>0</v>
      </c>
      <c r="AN181" s="22">
        <f t="shared" si="37"/>
        <v>0</v>
      </c>
      <c r="AO181" s="25">
        <f>AN181/$E$190</f>
        <v>0</v>
      </c>
      <c r="AP181" s="27">
        <f>AN181/$B$177</f>
        <v>0</v>
      </c>
    </row>
    <row r="182" spans="1:42" x14ac:dyDescent="0.3">
      <c r="A182" s="16" t="s">
        <v>36</v>
      </c>
      <c r="B182" s="13"/>
      <c r="C182" s="17"/>
      <c r="D182" s="13"/>
      <c r="E182" s="13"/>
      <c r="F182" s="18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4"/>
      <c r="R182" s="19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4"/>
      <c r="AD182" s="19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  <c r="AP182" s="15"/>
    </row>
    <row r="183" spans="1:42" x14ac:dyDescent="0.3">
      <c r="A183" s="20" t="s">
        <v>33</v>
      </c>
      <c r="B183" s="13"/>
      <c r="C183" s="17">
        <f>E183/$B$177</f>
        <v>8.754727877509147</v>
      </c>
      <c r="D183" s="13">
        <v>214.6650044438195</v>
      </c>
      <c r="E183" s="13">
        <f t="shared" si="34"/>
        <v>36594.762527988234</v>
      </c>
      <c r="F183" s="18">
        <f>E183/$E$190</f>
        <v>0.48778436146279625</v>
      </c>
      <c r="G183" s="13">
        <v>10.258574080551066</v>
      </c>
      <c r="H183" s="13">
        <v>2406.4229312983321</v>
      </c>
      <c r="I183" s="13">
        <v>11.95401778908772</v>
      </c>
      <c r="J183" s="13">
        <v>385.5952995330311</v>
      </c>
      <c r="K183" s="13">
        <v>48.163557558964108</v>
      </c>
      <c r="L183" s="13">
        <v>0</v>
      </c>
      <c r="M183" s="13">
        <v>0</v>
      </c>
      <c r="N183" s="13">
        <v>0</v>
      </c>
      <c r="O183" s="13">
        <v>48.541107489361202</v>
      </c>
      <c r="P183" s="13">
        <f t="shared" si="35"/>
        <v>2900.6769136687763</v>
      </c>
      <c r="Q183" s="14">
        <f>P183/$E$190</f>
        <v>3.8664134930829451E-2</v>
      </c>
      <c r="R183" s="19">
        <f>P183/$B$177</f>
        <v>0.69394184537530534</v>
      </c>
      <c r="S183" s="13">
        <v>161.77180373272748</v>
      </c>
      <c r="T183" s="13">
        <v>20862.62163022759</v>
      </c>
      <c r="U183" s="13">
        <v>362.86323875645309</v>
      </c>
      <c r="V183" s="13">
        <v>5224.8550800758994</v>
      </c>
      <c r="W183" s="13">
        <v>342.32371236608509</v>
      </c>
      <c r="X183" s="13">
        <v>230.86746734798098</v>
      </c>
      <c r="Y183" s="13">
        <v>0</v>
      </c>
      <c r="Z183" s="13">
        <v>0</v>
      </c>
      <c r="AA183" s="13">
        <v>235.7652335390502</v>
      </c>
      <c r="AB183" s="13">
        <f t="shared" si="36"/>
        <v>27259.296362313056</v>
      </c>
      <c r="AC183" s="14">
        <f>AB183/$E$190</f>
        <v>0.36334867482324856</v>
      </c>
      <c r="AD183" s="19">
        <f>AB183/$B$177</f>
        <v>6.5213627661036018</v>
      </c>
      <c r="AE183" s="13">
        <v>42.634626630540971</v>
      </c>
      <c r="AF183" s="13">
        <v>4536.0042076473328</v>
      </c>
      <c r="AG183" s="13">
        <v>35.509743985863786</v>
      </c>
      <c r="AH183" s="13">
        <v>1619.5137293087405</v>
      </c>
      <c r="AI183" s="13">
        <v>0</v>
      </c>
      <c r="AJ183" s="13">
        <v>204.34048964321855</v>
      </c>
      <c r="AK183" s="13">
        <v>0</v>
      </c>
      <c r="AL183" s="13">
        <v>0</v>
      </c>
      <c r="AM183" s="13">
        <v>39.421081421247536</v>
      </c>
      <c r="AN183" s="13">
        <f t="shared" si="37"/>
        <v>6434.7892520064033</v>
      </c>
      <c r="AO183" s="14">
        <f>AN183/$E$190</f>
        <v>8.5771551708718252E-2</v>
      </c>
      <c r="AP183" s="15">
        <f>AN183/$B$177</f>
        <v>1.53942326603024</v>
      </c>
    </row>
    <row r="184" spans="1:42" x14ac:dyDescent="0.3">
      <c r="A184" s="20" t="s">
        <v>34</v>
      </c>
      <c r="B184" s="13"/>
      <c r="C184" s="17">
        <f>E184/$B$177</f>
        <v>9.1932191441111364</v>
      </c>
      <c r="D184" s="13">
        <v>112.49804089897484</v>
      </c>
      <c r="E184" s="13">
        <f t="shared" si="34"/>
        <v>38427.656022384552</v>
      </c>
      <c r="F184" s="18">
        <f>E184/$E$190</f>
        <v>0.51221563853720364</v>
      </c>
      <c r="G184" s="13">
        <v>2.0587435980007358</v>
      </c>
      <c r="H184" s="13">
        <v>854.63447792292118</v>
      </c>
      <c r="I184" s="13">
        <v>0</v>
      </c>
      <c r="J184" s="13">
        <v>387.56035151111161</v>
      </c>
      <c r="K184" s="13">
        <v>0</v>
      </c>
      <c r="L184" s="13">
        <v>0</v>
      </c>
      <c r="M184" s="13">
        <v>0</v>
      </c>
      <c r="N184" s="13">
        <v>0</v>
      </c>
      <c r="O184" s="13">
        <v>0</v>
      </c>
      <c r="P184" s="13">
        <f t="shared" si="35"/>
        <v>1242.1948294340327</v>
      </c>
      <c r="Q184" s="14">
        <f>P184/$E$190</f>
        <v>1.6557648412787142E-2</v>
      </c>
      <c r="R184" s="19">
        <f>P184/$B$177</f>
        <v>0.29717579651531884</v>
      </c>
      <c r="S184" s="13">
        <v>24.752067753228705</v>
      </c>
      <c r="T184" s="13">
        <v>7876.0189239617121</v>
      </c>
      <c r="U184" s="13">
        <v>107.08987711708873</v>
      </c>
      <c r="V184" s="13">
        <v>1425.8298102270176</v>
      </c>
      <c r="W184" s="13">
        <v>0</v>
      </c>
      <c r="X184" s="13">
        <v>0</v>
      </c>
      <c r="Y184" s="13">
        <v>0</v>
      </c>
      <c r="Z184" s="13">
        <v>0</v>
      </c>
      <c r="AA184" s="13">
        <v>62.275463026767305</v>
      </c>
      <c r="AB184" s="13">
        <f t="shared" si="36"/>
        <v>9471.2140743325872</v>
      </c>
      <c r="AC184" s="14">
        <f>AB184/$E$190</f>
        <v>0.12624511789063783</v>
      </c>
      <c r="AD184" s="19">
        <f>AB184/$B$177</f>
        <v>2.2658406876393751</v>
      </c>
      <c r="AE184" s="13">
        <v>85.687229547745403</v>
      </c>
      <c r="AF184" s="13">
        <v>21418.327605981758</v>
      </c>
      <c r="AG184" s="13">
        <v>1321.6854945731329</v>
      </c>
      <c r="AH184" s="13">
        <v>3334.9165835808276</v>
      </c>
      <c r="AI184" s="13">
        <v>0</v>
      </c>
      <c r="AJ184" s="13">
        <v>0</v>
      </c>
      <c r="AK184" s="13">
        <v>0</v>
      </c>
      <c r="AL184" s="13">
        <v>0</v>
      </c>
      <c r="AM184" s="13">
        <v>1639.3174344822141</v>
      </c>
      <c r="AN184" s="13">
        <f t="shared" si="37"/>
        <v>27714.247118617932</v>
      </c>
      <c r="AO184" s="14">
        <f>AN184/$E$190</f>
        <v>0.36941287223377867</v>
      </c>
      <c r="AP184" s="15">
        <f>AN184/$B$177</f>
        <v>6.630202659956443</v>
      </c>
    </row>
    <row r="185" spans="1:42" x14ac:dyDescent="0.3">
      <c r="A185" s="21" t="s">
        <v>37</v>
      </c>
      <c r="B185" s="22"/>
      <c r="C185" s="23">
        <f>E185/$B$177</f>
        <v>17.947947021620287</v>
      </c>
      <c r="D185" s="22">
        <v>327.16304534279436</v>
      </c>
      <c r="E185" s="22">
        <f t="shared" si="34"/>
        <v>75022.418550372793</v>
      </c>
      <c r="F185" s="24">
        <f>E185/$E$190</f>
        <v>1</v>
      </c>
      <c r="G185" s="22">
        <v>12.317317678551802</v>
      </c>
      <c r="H185" s="22">
        <v>3261.0574092212532</v>
      </c>
      <c r="I185" s="22">
        <v>11.95401778908772</v>
      </c>
      <c r="J185" s="22">
        <v>773.1556510441427</v>
      </c>
      <c r="K185" s="22">
        <v>48.163557558964108</v>
      </c>
      <c r="L185" s="22">
        <v>0</v>
      </c>
      <c r="M185" s="22">
        <v>0</v>
      </c>
      <c r="N185" s="22">
        <v>0</v>
      </c>
      <c r="O185" s="22">
        <v>48.541107489361202</v>
      </c>
      <c r="P185" s="22">
        <f t="shared" si="35"/>
        <v>4142.871743102809</v>
      </c>
      <c r="Q185" s="25">
        <f>P185/$E$190</f>
        <v>5.5221783343616597E-2</v>
      </c>
      <c r="R185" s="26">
        <f>P185/$B$177</f>
        <v>0.99111764189062412</v>
      </c>
      <c r="S185" s="22">
        <v>186.52387148595619</v>
      </c>
      <c r="T185" s="22">
        <v>28738.640554189304</v>
      </c>
      <c r="U185" s="22">
        <v>469.95311587354183</v>
      </c>
      <c r="V185" s="22">
        <v>6650.6848903029168</v>
      </c>
      <c r="W185" s="22">
        <v>342.32371236608509</v>
      </c>
      <c r="X185" s="22">
        <v>230.86746734798098</v>
      </c>
      <c r="Y185" s="22">
        <v>0</v>
      </c>
      <c r="Z185" s="22">
        <v>0</v>
      </c>
      <c r="AA185" s="22">
        <v>298.04069656581748</v>
      </c>
      <c r="AB185" s="22">
        <f t="shared" si="36"/>
        <v>36730.510436645651</v>
      </c>
      <c r="AC185" s="25">
        <f>AB185/$E$190</f>
        <v>0.48959379271388648</v>
      </c>
      <c r="AD185" s="26">
        <f>AB185/$B$177</f>
        <v>8.7872034537429791</v>
      </c>
      <c r="AE185" s="22">
        <v>128.32185617828637</v>
      </c>
      <c r="AF185" s="22">
        <v>25954.331813629091</v>
      </c>
      <c r="AG185" s="22">
        <v>1357.1952385589966</v>
      </c>
      <c r="AH185" s="22">
        <v>4954.4303128895681</v>
      </c>
      <c r="AI185" s="22">
        <v>0</v>
      </c>
      <c r="AJ185" s="22">
        <v>204.34048964321855</v>
      </c>
      <c r="AK185" s="22">
        <v>0</v>
      </c>
      <c r="AL185" s="22">
        <v>0</v>
      </c>
      <c r="AM185" s="22">
        <v>1678.7385159034616</v>
      </c>
      <c r="AN185" s="22">
        <f t="shared" si="37"/>
        <v>34149.036370624337</v>
      </c>
      <c r="AO185" s="25">
        <f>AN185/$E$190</f>
        <v>0.45518442394249697</v>
      </c>
      <c r="AP185" s="27">
        <f>AN185/$B$177</f>
        <v>8.1696259259866828</v>
      </c>
    </row>
    <row r="186" spans="1:42" x14ac:dyDescent="0.3">
      <c r="A186" s="16" t="s">
        <v>38</v>
      </c>
      <c r="B186" s="13"/>
      <c r="C186" s="17"/>
      <c r="D186" s="13"/>
      <c r="E186" s="13"/>
      <c r="F186" s="18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4"/>
      <c r="R186" s="19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4"/>
      <c r="AD186" s="19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  <c r="AP186" s="15"/>
    </row>
    <row r="187" spans="1:42" x14ac:dyDescent="0.3">
      <c r="A187" s="20" t="s">
        <v>33</v>
      </c>
      <c r="B187" s="13"/>
      <c r="C187" s="17">
        <f>E187/$B$177</f>
        <v>0</v>
      </c>
      <c r="D187" s="13">
        <v>0</v>
      </c>
      <c r="E187" s="13">
        <f t="shared" si="34"/>
        <v>0</v>
      </c>
      <c r="F187" s="18">
        <f>E187/$E$190</f>
        <v>0</v>
      </c>
      <c r="G187" s="13">
        <v>0</v>
      </c>
      <c r="H187" s="13">
        <v>0</v>
      </c>
      <c r="I187" s="13">
        <v>0</v>
      </c>
      <c r="J187" s="13">
        <v>0</v>
      </c>
      <c r="K187" s="13">
        <v>0</v>
      </c>
      <c r="L187" s="13">
        <v>0</v>
      </c>
      <c r="M187" s="13">
        <v>0</v>
      </c>
      <c r="N187" s="13">
        <v>0</v>
      </c>
      <c r="O187" s="13">
        <v>0</v>
      </c>
      <c r="P187" s="13">
        <f t="shared" si="35"/>
        <v>0</v>
      </c>
      <c r="Q187" s="14">
        <f>P187/$E$190</f>
        <v>0</v>
      </c>
      <c r="R187" s="19">
        <f>P187/$B$177</f>
        <v>0</v>
      </c>
      <c r="S187" s="13">
        <v>0</v>
      </c>
      <c r="T187" s="13">
        <v>0</v>
      </c>
      <c r="U187" s="13">
        <v>0</v>
      </c>
      <c r="V187" s="13">
        <v>0</v>
      </c>
      <c r="W187" s="13">
        <v>0</v>
      </c>
      <c r="X187" s="13">
        <v>0</v>
      </c>
      <c r="Y187" s="13">
        <v>0</v>
      </c>
      <c r="Z187" s="13">
        <v>0</v>
      </c>
      <c r="AA187" s="13">
        <v>0</v>
      </c>
      <c r="AB187" s="13">
        <f t="shared" si="36"/>
        <v>0</v>
      </c>
      <c r="AC187" s="14">
        <f>AB187/$E$190</f>
        <v>0</v>
      </c>
      <c r="AD187" s="19">
        <f>AB187/$B$177</f>
        <v>0</v>
      </c>
      <c r="AE187" s="13">
        <v>0</v>
      </c>
      <c r="AF187" s="13">
        <v>0</v>
      </c>
      <c r="AG187" s="13">
        <v>0</v>
      </c>
      <c r="AH187" s="13">
        <v>0</v>
      </c>
      <c r="AI187" s="13">
        <v>0</v>
      </c>
      <c r="AJ187" s="13">
        <v>0</v>
      </c>
      <c r="AK187" s="13">
        <v>0</v>
      </c>
      <c r="AL187" s="13">
        <v>0</v>
      </c>
      <c r="AM187" s="13">
        <v>0</v>
      </c>
      <c r="AN187" s="13">
        <f t="shared" si="37"/>
        <v>0</v>
      </c>
      <c r="AO187" s="14">
        <f>AN187/$E$190</f>
        <v>0</v>
      </c>
      <c r="AP187" s="15">
        <f>AN187/$B$177</f>
        <v>0</v>
      </c>
    </row>
    <row r="188" spans="1:42" x14ac:dyDescent="0.3">
      <c r="A188" s="20" t="s">
        <v>34</v>
      </c>
      <c r="B188" s="13"/>
      <c r="C188" s="17">
        <f>E188/$B$177</f>
        <v>0</v>
      </c>
      <c r="D188" s="13">
        <v>0</v>
      </c>
      <c r="E188" s="13">
        <f t="shared" si="34"/>
        <v>0</v>
      </c>
      <c r="F188" s="18">
        <f>E188/$E$190</f>
        <v>0</v>
      </c>
      <c r="G188" s="13">
        <v>0</v>
      </c>
      <c r="H188" s="13">
        <v>0</v>
      </c>
      <c r="I188" s="13">
        <v>0</v>
      </c>
      <c r="J188" s="13">
        <v>0</v>
      </c>
      <c r="K188" s="13">
        <v>0</v>
      </c>
      <c r="L188" s="13">
        <v>0</v>
      </c>
      <c r="M188" s="13">
        <v>0</v>
      </c>
      <c r="N188" s="13">
        <v>0</v>
      </c>
      <c r="O188" s="13">
        <v>0</v>
      </c>
      <c r="P188" s="13">
        <f t="shared" si="35"/>
        <v>0</v>
      </c>
      <c r="Q188" s="14">
        <f>P188/$E$190</f>
        <v>0</v>
      </c>
      <c r="R188" s="19">
        <f>P188/$B$177</f>
        <v>0</v>
      </c>
      <c r="S188" s="13">
        <v>0</v>
      </c>
      <c r="T188" s="13">
        <v>0</v>
      </c>
      <c r="U188" s="13">
        <v>0</v>
      </c>
      <c r="V188" s="13">
        <v>0</v>
      </c>
      <c r="W188" s="13">
        <v>0</v>
      </c>
      <c r="X188" s="13">
        <v>0</v>
      </c>
      <c r="Y188" s="13">
        <v>0</v>
      </c>
      <c r="Z188" s="13">
        <v>0</v>
      </c>
      <c r="AA188" s="13">
        <v>0</v>
      </c>
      <c r="AB188" s="13">
        <f t="shared" si="36"/>
        <v>0</v>
      </c>
      <c r="AC188" s="14">
        <f>AB188/$E$190</f>
        <v>0</v>
      </c>
      <c r="AD188" s="19">
        <f>AB188/$B$177</f>
        <v>0</v>
      </c>
      <c r="AE188" s="13">
        <v>0</v>
      </c>
      <c r="AF188" s="13">
        <v>0</v>
      </c>
      <c r="AG188" s="13">
        <v>0</v>
      </c>
      <c r="AH188" s="13">
        <v>0</v>
      </c>
      <c r="AI188" s="13">
        <v>0</v>
      </c>
      <c r="AJ188" s="13">
        <v>0</v>
      </c>
      <c r="AK188" s="13">
        <v>0</v>
      </c>
      <c r="AL188" s="13">
        <v>0</v>
      </c>
      <c r="AM188" s="13">
        <v>0</v>
      </c>
      <c r="AN188" s="13">
        <f t="shared" si="37"/>
        <v>0</v>
      </c>
      <c r="AO188" s="14">
        <f>AN188/$E$190</f>
        <v>0</v>
      </c>
      <c r="AP188" s="15">
        <f>AN188/$B$177</f>
        <v>0</v>
      </c>
    </row>
    <row r="189" spans="1:42" x14ac:dyDescent="0.3">
      <c r="A189" s="21" t="s">
        <v>39</v>
      </c>
      <c r="B189" s="22"/>
      <c r="C189" s="23">
        <f>E189/$B$177</f>
        <v>0</v>
      </c>
      <c r="D189" s="22">
        <v>0</v>
      </c>
      <c r="E189" s="22">
        <f t="shared" si="34"/>
        <v>0</v>
      </c>
      <c r="F189" s="24">
        <f>E189/$E$190</f>
        <v>0</v>
      </c>
      <c r="G189" s="22">
        <v>0</v>
      </c>
      <c r="H189" s="22">
        <v>0</v>
      </c>
      <c r="I189" s="22">
        <v>0</v>
      </c>
      <c r="J189" s="22">
        <v>0</v>
      </c>
      <c r="K189" s="22">
        <v>0</v>
      </c>
      <c r="L189" s="22">
        <v>0</v>
      </c>
      <c r="M189" s="22">
        <v>0</v>
      </c>
      <c r="N189" s="22">
        <v>0</v>
      </c>
      <c r="O189" s="22">
        <v>0</v>
      </c>
      <c r="P189" s="22">
        <f t="shared" si="35"/>
        <v>0</v>
      </c>
      <c r="Q189" s="25">
        <f>P189/$E$190</f>
        <v>0</v>
      </c>
      <c r="R189" s="26">
        <f>P189/$B$177</f>
        <v>0</v>
      </c>
      <c r="S189" s="22">
        <v>0</v>
      </c>
      <c r="T189" s="22">
        <v>0</v>
      </c>
      <c r="U189" s="22">
        <v>0</v>
      </c>
      <c r="V189" s="22">
        <v>0</v>
      </c>
      <c r="W189" s="22">
        <v>0</v>
      </c>
      <c r="X189" s="22">
        <v>0</v>
      </c>
      <c r="Y189" s="22">
        <v>0</v>
      </c>
      <c r="Z189" s="22">
        <v>0</v>
      </c>
      <c r="AA189" s="22">
        <v>0</v>
      </c>
      <c r="AB189" s="22">
        <f t="shared" si="36"/>
        <v>0</v>
      </c>
      <c r="AC189" s="25">
        <f>AB189/$E$190</f>
        <v>0</v>
      </c>
      <c r="AD189" s="26">
        <f>AB189/$B$177</f>
        <v>0</v>
      </c>
      <c r="AE189" s="22">
        <v>0</v>
      </c>
      <c r="AF189" s="22">
        <v>0</v>
      </c>
      <c r="AG189" s="22">
        <v>0</v>
      </c>
      <c r="AH189" s="22">
        <v>0</v>
      </c>
      <c r="AI189" s="22">
        <v>0</v>
      </c>
      <c r="AJ189" s="22">
        <v>0</v>
      </c>
      <c r="AK189" s="22">
        <v>0</v>
      </c>
      <c r="AL189" s="22">
        <v>0</v>
      </c>
      <c r="AM189" s="22">
        <v>0</v>
      </c>
      <c r="AN189" s="22">
        <f t="shared" si="37"/>
        <v>0</v>
      </c>
      <c r="AO189" s="25">
        <f>AN189/$E$190</f>
        <v>0</v>
      </c>
      <c r="AP189" s="27">
        <f>AN189/$B$177</f>
        <v>0</v>
      </c>
    </row>
    <row r="190" spans="1:42" x14ac:dyDescent="0.3">
      <c r="A190" s="38" t="s">
        <v>64</v>
      </c>
      <c r="B190" s="29"/>
      <c r="C190" s="30">
        <f>E190/$B$177</f>
        <v>17.947947021620287</v>
      </c>
      <c r="D190" s="29">
        <v>327.16304534279436</v>
      </c>
      <c r="E190" s="29">
        <f t="shared" si="34"/>
        <v>75022.418550372793</v>
      </c>
      <c r="F190" s="31">
        <f>E190/$E$190</f>
        <v>1</v>
      </c>
      <c r="G190" s="29">
        <v>12.317317678551802</v>
      </c>
      <c r="H190" s="29">
        <v>3261.0574092212532</v>
      </c>
      <c r="I190" s="29">
        <v>11.95401778908772</v>
      </c>
      <c r="J190" s="29">
        <v>773.1556510441427</v>
      </c>
      <c r="K190" s="29">
        <v>48.163557558964108</v>
      </c>
      <c r="L190" s="29">
        <v>0</v>
      </c>
      <c r="M190" s="29">
        <v>0</v>
      </c>
      <c r="N190" s="29">
        <v>0</v>
      </c>
      <c r="O190" s="29">
        <v>48.541107489361202</v>
      </c>
      <c r="P190" s="29">
        <f t="shared" si="35"/>
        <v>4142.871743102809</v>
      </c>
      <c r="Q190" s="32">
        <f>P190/$E$190</f>
        <v>5.5221783343616597E-2</v>
      </c>
      <c r="R190" s="33">
        <f>P190/$B$177</f>
        <v>0.99111764189062412</v>
      </c>
      <c r="S190" s="29">
        <v>186.52387148595619</v>
      </c>
      <c r="T190" s="29">
        <v>28738.640554189304</v>
      </c>
      <c r="U190" s="29">
        <v>469.95311587354183</v>
      </c>
      <c r="V190" s="29">
        <v>6650.6848903029168</v>
      </c>
      <c r="W190" s="29">
        <v>342.32371236608509</v>
      </c>
      <c r="X190" s="29">
        <v>230.86746734798098</v>
      </c>
      <c r="Y190" s="29">
        <v>0</v>
      </c>
      <c r="Z190" s="29">
        <v>0</v>
      </c>
      <c r="AA190" s="29">
        <v>298.04069656581748</v>
      </c>
      <c r="AB190" s="29">
        <f t="shared" si="36"/>
        <v>36730.510436645651</v>
      </c>
      <c r="AC190" s="32">
        <f>AB190/$E$190</f>
        <v>0.48959379271388648</v>
      </c>
      <c r="AD190" s="33">
        <f>AB190/$B$177</f>
        <v>8.7872034537429791</v>
      </c>
      <c r="AE190" s="29">
        <v>128.32185617828637</v>
      </c>
      <c r="AF190" s="29">
        <v>25954.331813629091</v>
      </c>
      <c r="AG190" s="29">
        <v>1357.1952385589966</v>
      </c>
      <c r="AH190" s="29">
        <v>4954.4303128895681</v>
      </c>
      <c r="AI190" s="29">
        <v>0</v>
      </c>
      <c r="AJ190" s="29">
        <v>204.34048964321855</v>
      </c>
      <c r="AK190" s="29">
        <v>0</v>
      </c>
      <c r="AL190" s="29">
        <v>0</v>
      </c>
      <c r="AM190" s="29">
        <v>1678.7385159034616</v>
      </c>
      <c r="AN190" s="29">
        <f t="shared" si="37"/>
        <v>34149.036370624337</v>
      </c>
      <c r="AO190" s="32">
        <f>AN190/$E$190</f>
        <v>0.45518442394249697</v>
      </c>
      <c r="AP190" s="34">
        <f>AN190/$B$177</f>
        <v>8.1696259259866828</v>
      </c>
    </row>
    <row r="191" spans="1:42" x14ac:dyDescent="0.3">
      <c r="A191" s="7" t="s">
        <v>65</v>
      </c>
      <c r="B191" s="8"/>
      <c r="C191" s="9"/>
      <c r="D191" s="8"/>
      <c r="E191" s="8"/>
      <c r="F191" s="36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11"/>
      <c r="R191" s="37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11"/>
      <c r="AD191" s="37"/>
      <c r="AE191" s="8"/>
      <c r="AF191" s="8"/>
      <c r="AG191" s="8"/>
      <c r="AH191" s="8"/>
      <c r="AI191" s="8"/>
      <c r="AJ191" s="8"/>
      <c r="AK191" s="8"/>
      <c r="AL191" s="8"/>
      <c r="AM191" s="8"/>
      <c r="AN191" s="13"/>
      <c r="AO191" s="14"/>
      <c r="AP191" s="15"/>
    </row>
    <row r="192" spans="1:42" x14ac:dyDescent="0.3">
      <c r="A192" s="16" t="s">
        <v>32</v>
      </c>
      <c r="B192" s="13"/>
      <c r="C192" s="17"/>
      <c r="D192" s="13"/>
      <c r="E192" s="13"/>
      <c r="F192" s="18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4"/>
      <c r="R192" s="19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4"/>
      <c r="AD192" s="19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  <c r="AP192" s="15"/>
    </row>
    <row r="193" spans="1:42" x14ac:dyDescent="0.3">
      <c r="A193" s="20" t="s">
        <v>33</v>
      </c>
      <c r="B193" s="40"/>
      <c r="C193" s="41"/>
      <c r="D193" s="13">
        <f>G193+S193+AE193</f>
        <v>16463.312828741477</v>
      </c>
      <c r="E193" s="13">
        <f>P193+AB193+AN193</f>
        <v>7344067.4597594105</v>
      </c>
      <c r="F193" s="18">
        <f>E193/$E$204</f>
        <v>0.58389238067181659</v>
      </c>
      <c r="G193" s="13">
        <v>4589.4423711758154</v>
      </c>
      <c r="H193" s="13">
        <v>418018.64424787927</v>
      </c>
      <c r="I193" s="13">
        <v>216993.15717418696</v>
      </c>
      <c r="J193" s="13">
        <v>930913.19985097169</v>
      </c>
      <c r="K193" s="13">
        <v>333446.37409132562</v>
      </c>
      <c r="L193" s="13">
        <v>582.31190211496164</v>
      </c>
      <c r="M193" s="13">
        <v>1913.3747229157743</v>
      </c>
      <c r="N193" s="13">
        <v>18981.032477467033</v>
      </c>
      <c r="O193" s="13">
        <v>531236.62579586718</v>
      </c>
      <c r="P193" s="13">
        <f>SUM(H193:O193)</f>
        <v>2452084.7202627282</v>
      </c>
      <c r="Q193" s="14">
        <f>P193/$E$204</f>
        <v>0.19495376271640263</v>
      </c>
      <c r="R193" s="42"/>
      <c r="S193" s="13">
        <v>9434.4259086103102</v>
      </c>
      <c r="T193" s="13">
        <v>801237.23542934086</v>
      </c>
      <c r="U193" s="13">
        <v>319053.89376560488</v>
      </c>
      <c r="V193" s="13">
        <v>1261330.6650202658</v>
      </c>
      <c r="W193" s="13">
        <v>845992.17724834604</v>
      </c>
      <c r="X193" s="13">
        <v>7102.1197686066953</v>
      </c>
      <c r="Y193" s="13">
        <v>8262.04930381751</v>
      </c>
      <c r="Z193" s="13">
        <v>29567.70789000691</v>
      </c>
      <c r="AA193" s="13">
        <v>649873.17272182403</v>
      </c>
      <c r="AB193" s="13">
        <f t="shared" ref="AB193:AB195" si="38">SUM(T193:AA193)</f>
        <v>3922419.0211478127</v>
      </c>
      <c r="AC193" s="14">
        <f>AB193/$E$204</f>
        <v>0.31185315124072155</v>
      </c>
      <c r="AD193" s="42"/>
      <c r="AE193" s="13">
        <v>2439.4445489553495</v>
      </c>
      <c r="AF193" s="13">
        <v>293312.68006952148</v>
      </c>
      <c r="AG193" s="13">
        <v>87689.676589926341</v>
      </c>
      <c r="AH193" s="13">
        <v>351329.62405332166</v>
      </c>
      <c r="AI193" s="13">
        <v>77104.34076454895</v>
      </c>
      <c r="AJ193" s="13">
        <v>1294.8994794997593</v>
      </c>
      <c r="AK193" s="13">
        <v>45.508338063700869</v>
      </c>
      <c r="AL193" s="13">
        <v>2869.6201209187079</v>
      </c>
      <c r="AM193" s="13">
        <v>155917.36893306964</v>
      </c>
      <c r="AN193" s="13">
        <f t="shared" ref="AN193:AN195" si="39">SUM(AF193:AM193)</f>
        <v>969563.7183488704</v>
      </c>
      <c r="AO193" s="14">
        <f>AN193/$E$204</f>
        <v>7.7085466714692547E-2</v>
      </c>
      <c r="AP193" s="43"/>
    </row>
    <row r="194" spans="1:42" x14ac:dyDescent="0.3">
      <c r="A194" s="20" t="s">
        <v>34</v>
      </c>
      <c r="B194" s="44"/>
      <c r="C194" s="45"/>
      <c r="D194" s="13">
        <f t="shared" ref="D194:D204" si="40">G194+S194+AE194</f>
        <v>3791.8413586505285</v>
      </c>
      <c r="E194" s="13">
        <f t="shared" ref="E194:E204" si="41">P194+AB194+AN194</f>
        <v>2620410.4368664986</v>
      </c>
      <c r="F194" s="18">
        <f t="shared" ref="F194:F204" si="42">E194/$E$204</f>
        <v>0.20833655146862967</v>
      </c>
      <c r="G194" s="13">
        <v>521.37736052256764</v>
      </c>
      <c r="H194" s="13">
        <v>29650.524390072973</v>
      </c>
      <c r="I194" s="13">
        <v>18286.956142225426</v>
      </c>
      <c r="J194" s="13">
        <v>128820.47244421848</v>
      </c>
      <c r="K194" s="13">
        <v>69265.427263257923</v>
      </c>
      <c r="L194" s="13">
        <v>162.00043796003649</v>
      </c>
      <c r="M194" s="13">
        <v>0</v>
      </c>
      <c r="N194" s="13">
        <v>39173.968282824018</v>
      </c>
      <c r="O194" s="13">
        <v>4496.3936616848905</v>
      </c>
      <c r="P194" s="13">
        <f t="shared" ref="P194:P204" si="43">SUM(H194:O194)</f>
        <v>289855.74262224376</v>
      </c>
      <c r="Q194" s="14">
        <f t="shared" ref="Q194:Q204" si="44">P194/$E$204</f>
        <v>2.3045071486399945E-2</v>
      </c>
      <c r="R194" s="46"/>
      <c r="S194" s="13">
        <v>1934.0670112400044</v>
      </c>
      <c r="T194" s="13">
        <v>367952.25802582857</v>
      </c>
      <c r="U194" s="13">
        <v>132093.85554649009</v>
      </c>
      <c r="V194" s="13">
        <v>472586.6833213424</v>
      </c>
      <c r="W194" s="13">
        <v>302042.76086340827</v>
      </c>
      <c r="X194" s="13">
        <v>2673.5547708109534</v>
      </c>
      <c r="Y194" s="13">
        <v>0</v>
      </c>
      <c r="Z194" s="13">
        <v>45815.123823681402</v>
      </c>
      <c r="AA194" s="13">
        <v>8246.2210137885777</v>
      </c>
      <c r="AB194" s="13">
        <f t="shared" si="38"/>
        <v>1331410.4573653503</v>
      </c>
      <c r="AC194" s="14">
        <f t="shared" ref="AC194:AC204" si="45">AB194/$E$204</f>
        <v>0.10585420488878163</v>
      </c>
      <c r="AD194" s="46"/>
      <c r="AE194" s="13">
        <v>1336.3969868879565</v>
      </c>
      <c r="AF194" s="13">
        <v>269338.32347706542</v>
      </c>
      <c r="AG194" s="13">
        <v>133351.07123688419</v>
      </c>
      <c r="AH194" s="13">
        <v>374003.0800592968</v>
      </c>
      <c r="AI194" s="13">
        <v>184883.65770464539</v>
      </c>
      <c r="AJ194" s="13">
        <v>2732.2346648604785</v>
      </c>
      <c r="AK194" s="13">
        <v>0</v>
      </c>
      <c r="AL194" s="13">
        <v>30634.258871772992</v>
      </c>
      <c r="AM194" s="13">
        <v>4201.6108643788757</v>
      </c>
      <c r="AN194" s="13">
        <f t="shared" si="39"/>
        <v>999144.23687890428</v>
      </c>
      <c r="AO194" s="14">
        <f t="shared" ref="AO194:AO204" si="46">AN194/$E$204</f>
        <v>7.9437275093448098E-2</v>
      </c>
      <c r="AP194" s="47"/>
    </row>
    <row r="195" spans="1:42" x14ac:dyDescent="0.3">
      <c r="A195" s="21" t="s">
        <v>35</v>
      </c>
      <c r="B195" s="44"/>
      <c r="C195" s="45"/>
      <c r="D195" s="22">
        <f t="shared" si="40"/>
        <v>20255.154187392003</v>
      </c>
      <c r="E195" s="22">
        <f t="shared" si="41"/>
        <v>9964477.89662591</v>
      </c>
      <c r="F195" s="24">
        <f t="shared" si="42"/>
        <v>0.79222893214044643</v>
      </c>
      <c r="G195" s="22">
        <v>5110.8197316983833</v>
      </c>
      <c r="H195" s="22">
        <v>447669.16863795224</v>
      </c>
      <c r="I195" s="22">
        <v>235280.11331641237</v>
      </c>
      <c r="J195" s="22">
        <v>1059733.6722951902</v>
      </c>
      <c r="K195" s="22">
        <v>402711.80135458353</v>
      </c>
      <c r="L195" s="22">
        <v>744.31234007499813</v>
      </c>
      <c r="M195" s="22">
        <v>1913.3747229157743</v>
      </c>
      <c r="N195" s="22">
        <v>58155.000760291048</v>
      </c>
      <c r="O195" s="22">
        <v>535733.01945755212</v>
      </c>
      <c r="P195" s="22">
        <f t="shared" si="43"/>
        <v>2741940.4628849723</v>
      </c>
      <c r="Q195" s="25">
        <f t="shared" si="44"/>
        <v>0.21799883420280261</v>
      </c>
      <c r="R195" s="46"/>
      <c r="S195" s="22">
        <v>11368.492919850314</v>
      </c>
      <c r="T195" s="22">
        <v>1169189.4934551695</v>
      </c>
      <c r="U195" s="22">
        <v>451147.74931209499</v>
      </c>
      <c r="V195" s="22">
        <v>1733917.3483416082</v>
      </c>
      <c r="W195" s="22">
        <v>1148034.9381117544</v>
      </c>
      <c r="X195" s="22">
        <v>9775.6745394176487</v>
      </c>
      <c r="Y195" s="22">
        <v>8262.04930381751</v>
      </c>
      <c r="Z195" s="22">
        <v>75382.831713688312</v>
      </c>
      <c r="AA195" s="22">
        <v>658119.39373561263</v>
      </c>
      <c r="AB195" s="22">
        <f t="shared" si="38"/>
        <v>5253829.4785131635</v>
      </c>
      <c r="AC195" s="25">
        <f t="shared" si="45"/>
        <v>0.41770735612950322</v>
      </c>
      <c r="AD195" s="46"/>
      <c r="AE195" s="22">
        <v>3775.8415358433058</v>
      </c>
      <c r="AF195" s="22">
        <v>562651.00354658696</v>
      </c>
      <c r="AG195" s="22">
        <v>221040.74782681052</v>
      </c>
      <c r="AH195" s="22">
        <v>725332.70411261846</v>
      </c>
      <c r="AI195" s="22">
        <v>261987.99846919434</v>
      </c>
      <c r="AJ195" s="22">
        <v>4027.1341443602378</v>
      </c>
      <c r="AK195" s="22">
        <v>45.508338063700869</v>
      </c>
      <c r="AL195" s="22">
        <v>33503.878992691702</v>
      </c>
      <c r="AM195" s="22">
        <v>160118.9797974485</v>
      </c>
      <c r="AN195" s="22">
        <f t="shared" si="39"/>
        <v>1968707.9552277743</v>
      </c>
      <c r="AO195" s="25">
        <f t="shared" si="46"/>
        <v>0.15652274180814063</v>
      </c>
      <c r="AP195" s="47"/>
    </row>
    <row r="196" spans="1:42" x14ac:dyDescent="0.3">
      <c r="A196" s="16" t="s">
        <v>36</v>
      </c>
      <c r="B196" s="44"/>
      <c r="C196" s="45"/>
      <c r="D196" s="13"/>
      <c r="E196" s="13"/>
      <c r="F196" s="18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4"/>
      <c r="R196" s="46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4"/>
      <c r="AD196" s="46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  <c r="AP196" s="47"/>
    </row>
    <row r="197" spans="1:42" x14ac:dyDescent="0.3">
      <c r="A197" s="20" t="s">
        <v>33</v>
      </c>
      <c r="B197" s="44"/>
      <c r="C197" s="45"/>
      <c r="D197" s="13">
        <f t="shared" si="40"/>
        <v>1487.6081866587515</v>
      </c>
      <c r="E197" s="13">
        <f t="shared" si="41"/>
        <v>541728.99062785483</v>
      </c>
      <c r="F197" s="18">
        <f t="shared" si="42"/>
        <v>4.3070332857073276E-2</v>
      </c>
      <c r="G197" s="13">
        <v>814.75265837711947</v>
      </c>
      <c r="H197" s="13">
        <v>92436.447405730083</v>
      </c>
      <c r="I197" s="13">
        <v>24371.491941219236</v>
      </c>
      <c r="J197" s="13">
        <v>58167.163492578031</v>
      </c>
      <c r="K197" s="13">
        <v>2923.4122850594581</v>
      </c>
      <c r="L197" s="13">
        <v>296.66375163554267</v>
      </c>
      <c r="M197" s="13">
        <v>8687.6384723449682</v>
      </c>
      <c r="N197" s="13">
        <v>0</v>
      </c>
      <c r="O197" s="13">
        <v>143031.77554574932</v>
      </c>
      <c r="P197" s="13">
        <f t="shared" si="43"/>
        <v>329914.59289431665</v>
      </c>
      <c r="Q197" s="14">
        <f t="shared" si="44"/>
        <v>2.6229962908013157E-2</v>
      </c>
      <c r="R197" s="46"/>
      <c r="S197" s="13">
        <v>512.64103871380689</v>
      </c>
      <c r="T197" s="13">
        <v>89741.713567478495</v>
      </c>
      <c r="U197" s="13">
        <v>8423.8492441718645</v>
      </c>
      <c r="V197" s="13">
        <v>20510.509302129634</v>
      </c>
      <c r="W197" s="13">
        <v>2363.9330360297809</v>
      </c>
      <c r="X197" s="13">
        <v>1911.1783747845971</v>
      </c>
      <c r="Y197" s="13">
        <v>22.918400093859063</v>
      </c>
      <c r="Z197" s="13">
        <v>1.0939892471075467</v>
      </c>
      <c r="AA197" s="13">
        <v>46662.440907814918</v>
      </c>
      <c r="AB197" s="13">
        <f t="shared" ref="AB197:AB199" si="47">SUM(T197:AA197)</f>
        <v>169637.63682175026</v>
      </c>
      <c r="AC197" s="14">
        <f t="shared" si="45"/>
        <v>1.3487093379536798E-2</v>
      </c>
      <c r="AD197" s="46"/>
      <c r="AE197" s="13">
        <v>160.2144895678253</v>
      </c>
      <c r="AF197" s="13">
        <v>21675.00422805149</v>
      </c>
      <c r="AG197" s="13">
        <v>2794.8827914044969</v>
      </c>
      <c r="AH197" s="13">
        <v>9005.1026248133203</v>
      </c>
      <c r="AI197" s="13">
        <v>1360.6215598877641</v>
      </c>
      <c r="AJ197" s="13">
        <v>102.71406415682875</v>
      </c>
      <c r="AK197" s="13">
        <v>0.72538976304073777</v>
      </c>
      <c r="AL197" s="13">
        <v>0</v>
      </c>
      <c r="AM197" s="13">
        <v>7237.7102537109604</v>
      </c>
      <c r="AN197" s="13">
        <f t="shared" ref="AN197:AN199" si="48">SUM(AF197:AM197)</f>
        <v>42176.760911787896</v>
      </c>
      <c r="AO197" s="14">
        <f t="shared" si="46"/>
        <v>3.3532765695233166E-3</v>
      </c>
      <c r="AP197" s="47"/>
    </row>
    <row r="198" spans="1:42" x14ac:dyDescent="0.3">
      <c r="A198" s="20" t="s">
        <v>34</v>
      </c>
      <c r="B198" s="44"/>
      <c r="C198" s="45"/>
      <c r="D198" s="13">
        <f t="shared" si="40"/>
        <v>453.90060730473363</v>
      </c>
      <c r="E198" s="13">
        <f t="shared" si="41"/>
        <v>250632.48504254138</v>
      </c>
      <c r="F198" s="18">
        <f t="shared" si="42"/>
        <v>1.9926614123173793E-2</v>
      </c>
      <c r="G198" s="13">
        <v>110.60320229173628</v>
      </c>
      <c r="H198" s="13">
        <v>39219.070679189994</v>
      </c>
      <c r="I198" s="13">
        <v>3972.3482490686301</v>
      </c>
      <c r="J198" s="13">
        <v>8504.8424086441883</v>
      </c>
      <c r="K198" s="13">
        <v>3902.332556036014</v>
      </c>
      <c r="L198" s="13">
        <v>137.63651745377979</v>
      </c>
      <c r="M198" s="13">
        <v>342.81721462866261</v>
      </c>
      <c r="N198" s="13">
        <v>740.04633051869268</v>
      </c>
      <c r="O198" s="13">
        <v>4072.8870880487329</v>
      </c>
      <c r="P198" s="13">
        <f t="shared" si="43"/>
        <v>60891.98104358869</v>
      </c>
      <c r="Q198" s="14">
        <f t="shared" si="44"/>
        <v>4.8412360003742229E-3</v>
      </c>
      <c r="R198" s="46"/>
      <c r="S198" s="13">
        <v>239.9909616131487</v>
      </c>
      <c r="T198" s="13">
        <v>31003.186640541888</v>
      </c>
      <c r="U198" s="13">
        <v>13977.570351701035</v>
      </c>
      <c r="V198" s="13">
        <v>53432.852397381808</v>
      </c>
      <c r="W198" s="13">
        <v>27856.272740299246</v>
      </c>
      <c r="X198" s="13">
        <v>84.43107429594447</v>
      </c>
      <c r="Y198" s="13">
        <v>11.001757633738123</v>
      </c>
      <c r="Z198" s="13">
        <v>8048.3488078730843</v>
      </c>
      <c r="AA198" s="13">
        <v>880.85016770336233</v>
      </c>
      <c r="AB198" s="13">
        <f t="shared" si="47"/>
        <v>135294.51393743011</v>
      </c>
      <c r="AC198" s="14">
        <f t="shared" si="45"/>
        <v>1.075663265181258E-2</v>
      </c>
      <c r="AD198" s="46"/>
      <c r="AE198" s="13">
        <v>103.30644339984865</v>
      </c>
      <c r="AF198" s="13">
        <v>13914.856885980756</v>
      </c>
      <c r="AG198" s="13">
        <v>8148.6956832975256</v>
      </c>
      <c r="AH198" s="13">
        <v>22531.975054992392</v>
      </c>
      <c r="AI198" s="13">
        <v>8358.2151546225468</v>
      </c>
      <c r="AJ198" s="13">
        <v>0</v>
      </c>
      <c r="AK198" s="13">
        <v>0.37376355908510117</v>
      </c>
      <c r="AL198" s="13">
        <v>919.12506915623453</v>
      </c>
      <c r="AM198" s="13">
        <v>572.74844991402085</v>
      </c>
      <c r="AN198" s="13">
        <f t="shared" si="48"/>
        <v>54445.990061522571</v>
      </c>
      <c r="AO198" s="14">
        <f t="shared" si="46"/>
        <v>4.3287454709869909E-3</v>
      </c>
      <c r="AP198" s="47"/>
    </row>
    <row r="199" spans="1:42" x14ac:dyDescent="0.3">
      <c r="A199" s="21" t="s">
        <v>37</v>
      </c>
      <c r="B199" s="44"/>
      <c r="C199" s="45"/>
      <c r="D199" s="22">
        <f t="shared" si="40"/>
        <v>1941.5087939634855</v>
      </c>
      <c r="E199" s="22">
        <f t="shared" si="41"/>
        <v>792361.47567039623</v>
      </c>
      <c r="F199" s="24">
        <f t="shared" si="42"/>
        <v>6.2996946980247076E-2</v>
      </c>
      <c r="G199" s="22">
        <v>925.35586066885571</v>
      </c>
      <c r="H199" s="22">
        <v>131655.51808492007</v>
      </c>
      <c r="I199" s="22">
        <v>28343.840190287865</v>
      </c>
      <c r="J199" s="22">
        <v>66672.005901222219</v>
      </c>
      <c r="K199" s="22">
        <v>6825.7448410954721</v>
      </c>
      <c r="L199" s="22">
        <v>434.30026908932246</v>
      </c>
      <c r="M199" s="22">
        <v>9030.4556869736316</v>
      </c>
      <c r="N199" s="22">
        <v>740.04633051869268</v>
      </c>
      <c r="O199" s="22">
        <v>147104.66263379806</v>
      </c>
      <c r="P199" s="22">
        <f t="shared" si="43"/>
        <v>390806.57393790537</v>
      </c>
      <c r="Q199" s="25">
        <f t="shared" si="44"/>
        <v>3.1071198908387384E-2</v>
      </c>
      <c r="R199" s="46"/>
      <c r="S199" s="22">
        <v>752.63200032695556</v>
      </c>
      <c r="T199" s="22">
        <v>120744.90020802038</v>
      </c>
      <c r="U199" s="22">
        <v>22401.4195958729</v>
      </c>
      <c r="V199" s="22">
        <v>73943.361699511443</v>
      </c>
      <c r="W199" s="22">
        <v>30220.205776329029</v>
      </c>
      <c r="X199" s="22">
        <v>1995.6094490805415</v>
      </c>
      <c r="Y199" s="22">
        <v>33.920157727597186</v>
      </c>
      <c r="Z199" s="22">
        <v>8049.4427971201922</v>
      </c>
      <c r="AA199" s="22">
        <v>47543.291075518282</v>
      </c>
      <c r="AB199" s="22">
        <f t="shared" si="47"/>
        <v>304932.15075918037</v>
      </c>
      <c r="AC199" s="25">
        <f t="shared" si="45"/>
        <v>2.4243726031349378E-2</v>
      </c>
      <c r="AD199" s="46"/>
      <c r="AE199" s="22">
        <v>263.52093296767396</v>
      </c>
      <c r="AF199" s="22">
        <v>35589.861114032246</v>
      </c>
      <c r="AG199" s="22">
        <v>10943.578474702023</v>
      </c>
      <c r="AH199" s="22">
        <v>31537.077679805712</v>
      </c>
      <c r="AI199" s="22">
        <v>9718.8367145103111</v>
      </c>
      <c r="AJ199" s="22">
        <v>102.71406415682875</v>
      </c>
      <c r="AK199" s="22">
        <v>1.0991533221258389</v>
      </c>
      <c r="AL199" s="22">
        <v>919.12506915623453</v>
      </c>
      <c r="AM199" s="22">
        <v>7810.4587036249814</v>
      </c>
      <c r="AN199" s="22">
        <f t="shared" si="48"/>
        <v>96622.750973310467</v>
      </c>
      <c r="AO199" s="25">
        <f t="shared" si="46"/>
        <v>7.6820220405103071E-3</v>
      </c>
      <c r="AP199" s="47"/>
    </row>
    <row r="200" spans="1:42" x14ac:dyDescent="0.3">
      <c r="A200" s="16" t="s">
        <v>38</v>
      </c>
      <c r="B200" s="44"/>
      <c r="C200" s="45"/>
      <c r="D200" s="13"/>
      <c r="E200" s="13"/>
      <c r="F200" s="18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4"/>
      <c r="R200" s="46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4"/>
      <c r="AD200" s="46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  <c r="AP200" s="47"/>
    </row>
    <row r="201" spans="1:42" x14ac:dyDescent="0.3">
      <c r="A201" s="20" t="s">
        <v>33</v>
      </c>
      <c r="B201" s="44"/>
      <c r="C201" s="45"/>
      <c r="D201" s="13">
        <f t="shared" si="40"/>
        <v>3154.7830952260156</v>
      </c>
      <c r="E201" s="13">
        <f t="shared" si="41"/>
        <v>1624647.2542849297</v>
      </c>
      <c r="F201" s="18">
        <f t="shared" si="42"/>
        <v>0.12916808815471234</v>
      </c>
      <c r="G201" s="13">
        <v>1429.8763068514445</v>
      </c>
      <c r="H201" s="13">
        <v>313640.47960834485</v>
      </c>
      <c r="I201" s="13">
        <v>66604.13739504476</v>
      </c>
      <c r="J201" s="13">
        <v>224744.8743558033</v>
      </c>
      <c r="K201" s="13">
        <v>7492.5330525770678</v>
      </c>
      <c r="L201" s="13">
        <v>24267.053770176073</v>
      </c>
      <c r="M201" s="13">
        <v>2785.768272648882</v>
      </c>
      <c r="N201" s="13">
        <v>0</v>
      </c>
      <c r="O201" s="13">
        <v>174137.20862964864</v>
      </c>
      <c r="P201" s="13">
        <f t="shared" si="43"/>
        <v>813672.05508424353</v>
      </c>
      <c r="Q201" s="14">
        <f t="shared" si="44"/>
        <v>6.4691251262666435E-2</v>
      </c>
      <c r="R201" s="46"/>
      <c r="S201" s="13">
        <v>1640.0766662163646</v>
      </c>
      <c r="T201" s="13">
        <v>419098.69092795328</v>
      </c>
      <c r="U201" s="13">
        <v>56631.546868565674</v>
      </c>
      <c r="V201" s="13">
        <v>135854.87627509682</v>
      </c>
      <c r="W201" s="13">
        <v>3202.7510381536677</v>
      </c>
      <c r="X201" s="13">
        <v>95591.699872073514</v>
      </c>
      <c r="Y201" s="13">
        <v>26.650066174093606</v>
      </c>
      <c r="Z201" s="13">
        <v>10.763603184465278</v>
      </c>
      <c r="AA201" s="13">
        <v>71678.387384583009</v>
      </c>
      <c r="AB201" s="13">
        <f t="shared" ref="AB201:AB204" si="49">SUM(T201:AA201)</f>
        <v>782095.36603578448</v>
      </c>
      <c r="AC201" s="14">
        <f t="shared" si="45"/>
        <v>6.2180736722425217E-2</v>
      </c>
      <c r="AD201" s="46"/>
      <c r="AE201" s="13">
        <v>84.830122158206251</v>
      </c>
      <c r="AF201" s="13">
        <v>20952.549953710048</v>
      </c>
      <c r="AG201" s="13">
        <v>1082.4188719002454</v>
      </c>
      <c r="AH201" s="13">
        <v>1029.7671064179938</v>
      </c>
      <c r="AI201" s="13">
        <v>210.37226353738561</v>
      </c>
      <c r="AJ201" s="13">
        <v>4069.937938558011</v>
      </c>
      <c r="AK201" s="13">
        <v>0</v>
      </c>
      <c r="AL201" s="13">
        <v>0</v>
      </c>
      <c r="AM201" s="13">
        <v>1534.7870307779385</v>
      </c>
      <c r="AN201" s="13">
        <f t="shared" ref="AN201:AN204" si="50">SUM(AF201:AM201)</f>
        <v>28879.833164901618</v>
      </c>
      <c r="AO201" s="14">
        <f t="shared" si="46"/>
        <v>2.2961001696206788E-3</v>
      </c>
      <c r="AP201" s="47"/>
    </row>
    <row r="202" spans="1:42" x14ac:dyDescent="0.3">
      <c r="A202" s="20" t="s">
        <v>34</v>
      </c>
      <c r="B202" s="44"/>
      <c r="C202" s="45"/>
      <c r="D202" s="13">
        <f t="shared" si="40"/>
        <v>466.08162310018059</v>
      </c>
      <c r="E202" s="13">
        <f t="shared" si="41"/>
        <v>196289.18085343178</v>
      </c>
      <c r="F202" s="18">
        <f t="shared" si="42"/>
        <v>1.5606032724593967E-2</v>
      </c>
      <c r="G202" s="13">
        <v>91.399132479088053</v>
      </c>
      <c r="H202" s="13">
        <v>15407.057568820808</v>
      </c>
      <c r="I202" s="13">
        <v>2853.5910602249824</v>
      </c>
      <c r="J202" s="13">
        <v>14043.896629817586</v>
      </c>
      <c r="K202" s="13">
        <v>6101.800469658353</v>
      </c>
      <c r="L202" s="13">
        <v>1533.7853582086011</v>
      </c>
      <c r="M202" s="13">
        <v>7802.5873006341717</v>
      </c>
      <c r="N202" s="13">
        <v>14.922469495860312</v>
      </c>
      <c r="O202" s="13">
        <v>2890.8723454365763</v>
      </c>
      <c r="P202" s="13">
        <f t="shared" si="43"/>
        <v>50648.513202296941</v>
      </c>
      <c r="Q202" s="14">
        <f t="shared" si="44"/>
        <v>4.0268258854128103E-3</v>
      </c>
      <c r="R202" s="46"/>
      <c r="S202" s="13">
        <v>329.96841392159808</v>
      </c>
      <c r="T202" s="13">
        <v>109322.54740995208</v>
      </c>
      <c r="U202" s="13">
        <v>4111.1059708931271</v>
      </c>
      <c r="V202" s="13">
        <v>6903.9461898018653</v>
      </c>
      <c r="W202" s="13">
        <v>580.40729023548147</v>
      </c>
      <c r="X202" s="13">
        <v>13605.176608669013</v>
      </c>
      <c r="Y202" s="13">
        <v>352.74881466329214</v>
      </c>
      <c r="Z202" s="13">
        <v>0</v>
      </c>
      <c r="AA202" s="13">
        <v>2048.5045619432713</v>
      </c>
      <c r="AB202" s="13">
        <f t="shared" si="49"/>
        <v>136924.43684615812</v>
      </c>
      <c r="AC202" s="14">
        <f t="shared" si="45"/>
        <v>1.0886220182524057E-2</v>
      </c>
      <c r="AD202" s="46"/>
      <c r="AE202" s="13">
        <v>44.714076699494434</v>
      </c>
      <c r="AF202" s="13">
        <v>5233.2530794267223</v>
      </c>
      <c r="AG202" s="13">
        <v>11.436192062569765</v>
      </c>
      <c r="AH202" s="13">
        <v>2029.2060576680562</v>
      </c>
      <c r="AI202" s="13">
        <v>1076.1711933034701</v>
      </c>
      <c r="AJ202" s="13">
        <v>358.45978856139982</v>
      </c>
      <c r="AK202" s="13">
        <v>0</v>
      </c>
      <c r="AL202" s="13">
        <v>0</v>
      </c>
      <c r="AM202" s="13">
        <v>7.7044939544935254</v>
      </c>
      <c r="AN202" s="13">
        <f t="shared" si="50"/>
        <v>8716.2308049767125</v>
      </c>
      <c r="AO202" s="14">
        <f t="shared" si="46"/>
        <v>6.9298665665710026E-4</v>
      </c>
      <c r="AP202" s="47"/>
    </row>
    <row r="203" spans="1:42" x14ac:dyDescent="0.3">
      <c r="A203" s="21" t="s">
        <v>39</v>
      </c>
      <c r="B203" s="44"/>
      <c r="C203" s="45"/>
      <c r="D203" s="22">
        <f t="shared" si="40"/>
        <v>3620.864718326196</v>
      </c>
      <c r="E203" s="22">
        <f t="shared" si="41"/>
        <v>1820936.4351383615</v>
      </c>
      <c r="F203" s="24">
        <f t="shared" si="42"/>
        <v>0.1447741208793063</v>
      </c>
      <c r="G203" s="22">
        <v>1521.2754393305327</v>
      </c>
      <c r="H203" s="22">
        <v>329047.53717716568</v>
      </c>
      <c r="I203" s="22">
        <v>69457.728455269738</v>
      </c>
      <c r="J203" s="22">
        <v>238788.77098562088</v>
      </c>
      <c r="K203" s="22">
        <v>13594.333522235422</v>
      </c>
      <c r="L203" s="22">
        <v>25800.839128384676</v>
      </c>
      <c r="M203" s="22">
        <v>10588.355573283054</v>
      </c>
      <c r="N203" s="22">
        <v>14.922469495860312</v>
      </c>
      <c r="O203" s="22">
        <v>177028.08097508521</v>
      </c>
      <c r="P203" s="22">
        <f t="shared" si="43"/>
        <v>864320.56828654069</v>
      </c>
      <c r="Q203" s="25">
        <f t="shared" si="44"/>
        <v>6.8718077148079273E-2</v>
      </c>
      <c r="R203" s="46"/>
      <c r="S203" s="22">
        <v>1970.0450801379627</v>
      </c>
      <c r="T203" s="22">
        <v>528421.23833790538</v>
      </c>
      <c r="U203" s="22">
        <v>60742.652839458802</v>
      </c>
      <c r="V203" s="22">
        <v>142758.82246489869</v>
      </c>
      <c r="W203" s="22">
        <v>3783.1583283891491</v>
      </c>
      <c r="X203" s="22">
        <v>109196.87648074253</v>
      </c>
      <c r="Y203" s="22">
        <v>379.39888083738572</v>
      </c>
      <c r="Z203" s="22">
        <v>10.763603184465278</v>
      </c>
      <c r="AA203" s="22">
        <v>73726.891946526273</v>
      </c>
      <c r="AB203" s="22">
        <f t="shared" si="49"/>
        <v>919019.8028819426</v>
      </c>
      <c r="AC203" s="25">
        <f t="shared" si="45"/>
        <v>7.3066956904949271E-2</v>
      </c>
      <c r="AD203" s="46"/>
      <c r="AE203" s="22">
        <v>129.54419885770068</v>
      </c>
      <c r="AF203" s="22">
        <v>26185.80303313677</v>
      </c>
      <c r="AG203" s="22">
        <v>1093.8550639628152</v>
      </c>
      <c r="AH203" s="22">
        <v>3058.97316408605</v>
      </c>
      <c r="AI203" s="22">
        <v>1286.5434568408557</v>
      </c>
      <c r="AJ203" s="22">
        <v>4428.3977271194108</v>
      </c>
      <c r="AK203" s="22">
        <v>0</v>
      </c>
      <c r="AL203" s="22">
        <v>0</v>
      </c>
      <c r="AM203" s="22">
        <v>1542.491524732432</v>
      </c>
      <c r="AN203" s="22">
        <f t="shared" si="50"/>
        <v>37596.063969878334</v>
      </c>
      <c r="AO203" s="25">
        <f t="shared" si="46"/>
        <v>2.9890868262777794E-3</v>
      </c>
      <c r="AP203" s="47"/>
    </row>
    <row r="204" spans="1:42" x14ac:dyDescent="0.3">
      <c r="A204" s="28" t="s">
        <v>65</v>
      </c>
      <c r="B204" s="29"/>
      <c r="C204" s="30"/>
      <c r="D204" s="29">
        <f t="shared" si="40"/>
        <v>25817.527699681686</v>
      </c>
      <c r="E204" s="29">
        <f t="shared" si="41"/>
        <v>12577775.807434671</v>
      </c>
      <c r="F204" s="31">
        <f t="shared" si="42"/>
        <v>1</v>
      </c>
      <c r="G204" s="29">
        <v>7557.4510316977712</v>
      </c>
      <c r="H204" s="29">
        <v>908372.22390003793</v>
      </c>
      <c r="I204" s="29">
        <v>333081.68196197</v>
      </c>
      <c r="J204" s="29">
        <v>1365194.4491820333</v>
      </c>
      <c r="K204" s="29">
        <v>423131.87971791439</v>
      </c>
      <c r="L204" s="29">
        <v>26979.451737548996</v>
      </c>
      <c r="M204" s="29">
        <v>21532.185983172458</v>
      </c>
      <c r="N204" s="29">
        <v>58909.969560305602</v>
      </c>
      <c r="O204" s="29">
        <v>859865.76306643547</v>
      </c>
      <c r="P204" s="29">
        <f t="shared" si="43"/>
        <v>3997067.6051094187</v>
      </c>
      <c r="Q204" s="32">
        <f t="shared" si="44"/>
        <v>0.31778811025926929</v>
      </c>
      <c r="R204" s="33"/>
      <c r="S204" s="29">
        <v>14091.170000315233</v>
      </c>
      <c r="T204" s="29">
        <v>1818355.6320010955</v>
      </c>
      <c r="U204" s="29">
        <v>534291.82174742676</v>
      </c>
      <c r="V204" s="29">
        <v>1950619.5325060184</v>
      </c>
      <c r="W204" s="29">
        <v>1182038.3022164726</v>
      </c>
      <c r="X204" s="29">
        <v>120968.16046924073</v>
      </c>
      <c r="Y204" s="29">
        <v>8675.3683423824914</v>
      </c>
      <c r="Z204" s="29">
        <v>83443.038113992967</v>
      </c>
      <c r="AA204" s="29">
        <v>779389.57675765711</v>
      </c>
      <c r="AB204" s="29">
        <f t="shared" si="49"/>
        <v>6477781.4321542867</v>
      </c>
      <c r="AC204" s="32">
        <f t="shared" si="45"/>
        <v>0.5150180390658019</v>
      </c>
      <c r="AD204" s="33"/>
      <c r="AE204" s="29">
        <v>4168.9066676686807</v>
      </c>
      <c r="AF204" s="29">
        <v>624426.66769375606</v>
      </c>
      <c r="AG204" s="29">
        <v>233078.18136547535</v>
      </c>
      <c r="AH204" s="29">
        <v>759928.75495651027</v>
      </c>
      <c r="AI204" s="29">
        <v>272993.37864054553</v>
      </c>
      <c r="AJ204" s="29">
        <v>8558.245935636478</v>
      </c>
      <c r="AK204" s="29">
        <v>46.607491385826705</v>
      </c>
      <c r="AL204" s="29">
        <v>34423.00406184794</v>
      </c>
      <c r="AM204" s="29">
        <v>169471.93002580592</v>
      </c>
      <c r="AN204" s="29">
        <f t="shared" si="50"/>
        <v>2102926.7701709634</v>
      </c>
      <c r="AO204" s="32">
        <f t="shared" si="46"/>
        <v>0.16719385067492873</v>
      </c>
      <c r="AP204" s="34"/>
    </row>
  </sheetData>
  <mergeCells count="25">
    <mergeCell ref="A6:A8"/>
    <mergeCell ref="B6:F6"/>
    <mergeCell ref="G6:R6"/>
    <mergeCell ref="S6:AD6"/>
    <mergeCell ref="G7:G8"/>
    <mergeCell ref="H7:O7"/>
    <mergeCell ref="P7:P8"/>
    <mergeCell ref="Q7:Q8"/>
    <mergeCell ref="R7:R8"/>
    <mergeCell ref="T7:AA7"/>
    <mergeCell ref="AB7:AB8"/>
    <mergeCell ref="AC7:AC8"/>
    <mergeCell ref="AD7:AD8"/>
    <mergeCell ref="AE6:AP6"/>
    <mergeCell ref="B7:B8"/>
    <mergeCell ref="C7:C8"/>
    <mergeCell ref="D7:D8"/>
    <mergeCell ref="E7:E8"/>
    <mergeCell ref="F7:F8"/>
    <mergeCell ref="S7:S8"/>
    <mergeCell ref="AN7:AN8"/>
    <mergeCell ref="AO7:AO8"/>
    <mergeCell ref="AP7:AP8"/>
    <mergeCell ref="AE7:AE8"/>
    <mergeCell ref="AF7:AM7"/>
  </mergeCells>
  <pageMargins left="0.7" right="0.7" top="0.75" bottom="0.75" header="0.3" footer="0.3"/>
  <pageSetup orientation="portrait" r:id="rId1"/>
  <ignoredErrors>
    <ignoredError sqref="P11:P659 AB11:AB227 AN11:AN22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95"/>
  <sheetViews>
    <sheetView zoomScale="80" zoomScaleNormal="80" workbookViewId="0">
      <pane xSplit="37" ySplit="9" topLeftCell="AL75" activePane="bottomRight" state="frozen"/>
      <selection pane="topRight" activeCell="AL1" sqref="AL1"/>
      <selection pane="bottomLeft" activeCell="A9" sqref="A9"/>
      <selection pane="bottomRight" sqref="A1:XFD1048576"/>
    </sheetView>
  </sheetViews>
  <sheetFormatPr defaultRowHeight="14.4" x14ac:dyDescent="0.3"/>
  <cols>
    <col min="1" max="1" width="44" customWidth="1"/>
    <col min="3" max="3" width="10.88671875" customWidth="1"/>
    <col min="5" max="5" width="13.88671875" customWidth="1"/>
    <col min="6" max="6" width="9.88671875" customWidth="1"/>
    <col min="7" max="7" width="8.33203125" bestFit="1" customWidth="1"/>
    <col min="8" max="8" width="9.88671875" bestFit="1" customWidth="1"/>
    <col min="10" max="10" width="8.109375" customWidth="1"/>
    <col min="11" max="11" width="8.33203125" bestFit="1" customWidth="1"/>
    <col min="12" max="12" width="8.44140625" bestFit="1" customWidth="1"/>
    <col min="13" max="13" width="11.33203125" bestFit="1" customWidth="1"/>
    <col min="14" max="14" width="12.5546875" customWidth="1"/>
    <col min="15" max="15" width="11.44140625" customWidth="1"/>
    <col min="16" max="16" width="13.109375" customWidth="1"/>
    <col min="17" max="17" width="9.88671875" bestFit="1" customWidth="1"/>
    <col min="19" max="20" width="9.88671875" bestFit="1" customWidth="1"/>
    <col min="24" max="24" width="11.33203125" bestFit="1" customWidth="1"/>
    <col min="25" max="25" width="12.33203125" customWidth="1"/>
    <col min="26" max="26" width="11.6640625" customWidth="1"/>
    <col min="27" max="27" width="11.109375" customWidth="1"/>
    <col min="35" max="35" width="11.33203125" bestFit="1" customWidth="1"/>
    <col min="36" max="36" width="12" customWidth="1"/>
    <col min="37" max="37" width="10.88671875" customWidth="1"/>
  </cols>
  <sheetData>
    <row r="1" spans="1:37" s="85" customFormat="1" x14ac:dyDescent="0.3">
      <c r="A1" s="85" t="s">
        <v>103</v>
      </c>
    </row>
    <row r="2" spans="1:37" s="1" customFormat="1" x14ac:dyDescent="0.3">
      <c r="A2" s="84" t="s">
        <v>105</v>
      </c>
    </row>
    <row r="3" spans="1:37" x14ac:dyDescent="0.3">
      <c r="A3" t="s">
        <v>94</v>
      </c>
    </row>
    <row r="4" spans="1:37" x14ac:dyDescent="0.3">
      <c r="A4" t="s">
        <v>95</v>
      </c>
    </row>
    <row r="5" spans="1:37" x14ac:dyDescent="0.3">
      <c r="A5" t="s">
        <v>96</v>
      </c>
    </row>
    <row r="7" spans="1:37" ht="15" customHeight="1" x14ac:dyDescent="0.3">
      <c r="A7" s="176" t="s">
        <v>97</v>
      </c>
      <c r="B7" s="179" t="s">
        <v>66</v>
      </c>
      <c r="C7" s="179" t="s">
        <v>67</v>
      </c>
      <c r="D7" s="182" t="s">
        <v>68</v>
      </c>
      <c r="E7" s="185" t="s">
        <v>69</v>
      </c>
      <c r="F7" s="186"/>
      <c r="G7" s="186"/>
      <c r="H7" s="186"/>
      <c r="I7" s="186"/>
      <c r="J7" s="186"/>
      <c r="K7" s="186"/>
      <c r="L7" s="186"/>
      <c r="M7" s="186"/>
      <c r="N7" s="186"/>
      <c r="O7" s="187"/>
      <c r="P7" s="204" t="s">
        <v>70</v>
      </c>
      <c r="Q7" s="205"/>
      <c r="R7" s="205"/>
      <c r="S7" s="205"/>
      <c r="T7" s="205"/>
      <c r="U7" s="205"/>
      <c r="V7" s="205"/>
      <c r="W7" s="205"/>
      <c r="X7" s="205"/>
      <c r="Y7" s="205"/>
      <c r="Z7" s="206"/>
      <c r="AA7" s="188" t="s">
        <v>71</v>
      </c>
      <c r="AB7" s="189"/>
      <c r="AC7" s="189"/>
      <c r="AD7" s="189"/>
      <c r="AE7" s="189"/>
      <c r="AF7" s="189"/>
      <c r="AG7" s="189"/>
      <c r="AH7" s="189"/>
      <c r="AI7" s="189"/>
      <c r="AJ7" s="189"/>
      <c r="AK7" s="190"/>
    </row>
    <row r="8" spans="1:37" ht="15" customHeight="1" x14ac:dyDescent="0.3">
      <c r="A8" s="177"/>
      <c r="B8" s="180"/>
      <c r="C8" s="180"/>
      <c r="D8" s="183"/>
      <c r="E8" s="158" t="s">
        <v>9</v>
      </c>
      <c r="F8" s="162" t="s">
        <v>10</v>
      </c>
      <c r="G8" s="191"/>
      <c r="H8" s="191"/>
      <c r="I8" s="191"/>
      <c r="J8" s="191"/>
      <c r="K8" s="191"/>
      <c r="L8" s="191"/>
      <c r="M8" s="160"/>
      <c r="N8" s="163" t="s">
        <v>72</v>
      </c>
      <c r="O8" s="192" t="s">
        <v>73</v>
      </c>
      <c r="P8" s="136" t="s">
        <v>9</v>
      </c>
      <c r="Q8" s="194" t="s">
        <v>10</v>
      </c>
      <c r="R8" s="195"/>
      <c r="S8" s="195"/>
      <c r="T8" s="195"/>
      <c r="U8" s="195"/>
      <c r="V8" s="195"/>
      <c r="W8" s="195"/>
      <c r="X8" s="196"/>
      <c r="Y8" s="170" t="s">
        <v>13</v>
      </c>
      <c r="Z8" s="197" t="s">
        <v>73</v>
      </c>
      <c r="AA8" s="144" t="s">
        <v>9</v>
      </c>
      <c r="AB8" s="199" t="s">
        <v>10</v>
      </c>
      <c r="AC8" s="200"/>
      <c r="AD8" s="200"/>
      <c r="AE8" s="200"/>
      <c r="AF8" s="200"/>
      <c r="AG8" s="200"/>
      <c r="AH8" s="200"/>
      <c r="AI8" s="201"/>
      <c r="AJ8" s="138" t="s">
        <v>11</v>
      </c>
      <c r="AK8" s="202" t="s">
        <v>73</v>
      </c>
    </row>
    <row r="9" spans="1:37" ht="15.75" customHeight="1" thickBot="1" x14ac:dyDescent="0.35">
      <c r="A9" s="178"/>
      <c r="B9" s="181"/>
      <c r="C9" s="181"/>
      <c r="D9" s="184"/>
      <c r="E9" s="159" t="s">
        <v>100</v>
      </c>
      <c r="F9" s="2" t="s">
        <v>18</v>
      </c>
      <c r="G9" s="3" t="s">
        <v>19</v>
      </c>
      <c r="H9" s="3" t="s">
        <v>20</v>
      </c>
      <c r="I9" s="3" t="s">
        <v>21</v>
      </c>
      <c r="J9" s="3" t="s">
        <v>22</v>
      </c>
      <c r="K9" s="3" t="s">
        <v>23</v>
      </c>
      <c r="L9" s="3" t="s">
        <v>24</v>
      </c>
      <c r="M9" s="4" t="s">
        <v>25</v>
      </c>
      <c r="N9" s="164" t="s">
        <v>26</v>
      </c>
      <c r="O9" s="193"/>
      <c r="P9" s="137"/>
      <c r="Q9" s="5" t="s">
        <v>18</v>
      </c>
      <c r="R9" s="5" t="s">
        <v>19</v>
      </c>
      <c r="S9" s="5" t="s">
        <v>20</v>
      </c>
      <c r="T9" s="5" t="s">
        <v>21</v>
      </c>
      <c r="U9" s="5" t="s">
        <v>22</v>
      </c>
      <c r="V9" s="5" t="s">
        <v>23</v>
      </c>
      <c r="W9" s="5" t="s">
        <v>24</v>
      </c>
      <c r="X9" s="5" t="s">
        <v>25</v>
      </c>
      <c r="Y9" s="171" t="s">
        <v>28</v>
      </c>
      <c r="Z9" s="198"/>
      <c r="AA9" s="145"/>
      <c r="AB9" s="6" t="s">
        <v>18</v>
      </c>
      <c r="AC9" s="6" t="s">
        <v>19</v>
      </c>
      <c r="AD9" s="6" t="s">
        <v>20</v>
      </c>
      <c r="AE9" s="6" t="s">
        <v>21</v>
      </c>
      <c r="AF9" s="6" t="s">
        <v>22</v>
      </c>
      <c r="AG9" s="6" t="s">
        <v>23</v>
      </c>
      <c r="AH9" s="6" t="s">
        <v>24</v>
      </c>
      <c r="AI9" s="6" t="s">
        <v>25</v>
      </c>
      <c r="AJ9" s="139" t="s">
        <v>30</v>
      </c>
      <c r="AK9" s="203"/>
    </row>
    <row r="10" spans="1:37" ht="15" thickTop="1" x14ac:dyDescent="0.3">
      <c r="A10" s="74" t="s">
        <v>41</v>
      </c>
      <c r="B10" s="8"/>
      <c r="C10" s="8"/>
      <c r="D10" s="51"/>
      <c r="E10" s="52"/>
      <c r="F10" s="8"/>
      <c r="G10" s="8"/>
      <c r="H10" s="8"/>
      <c r="I10" s="8"/>
      <c r="J10" s="8"/>
      <c r="K10" s="8"/>
      <c r="L10" s="8"/>
      <c r="M10" s="8"/>
      <c r="N10" s="8"/>
      <c r="O10" s="53"/>
      <c r="P10" s="52"/>
      <c r="Q10" s="8"/>
      <c r="R10" s="8"/>
      <c r="S10" s="8"/>
      <c r="T10" s="8"/>
      <c r="U10" s="8"/>
      <c r="V10" s="8"/>
      <c r="W10" s="8"/>
      <c r="X10" s="8"/>
      <c r="Y10" s="8"/>
      <c r="Z10" s="53"/>
      <c r="AA10" s="52"/>
      <c r="AB10" s="8"/>
      <c r="AC10" s="8"/>
      <c r="AD10" s="8"/>
      <c r="AE10" s="8"/>
      <c r="AF10" s="8"/>
      <c r="AG10" s="8"/>
      <c r="AH10" s="8"/>
      <c r="AI10" s="8"/>
      <c r="AJ10" s="8"/>
      <c r="AK10" s="53"/>
    </row>
    <row r="11" spans="1:37" x14ac:dyDescent="0.3">
      <c r="A11" s="16" t="s">
        <v>74</v>
      </c>
      <c r="B11" s="13"/>
      <c r="C11" s="13"/>
      <c r="D11" s="13"/>
      <c r="E11" s="54"/>
      <c r="F11" s="13"/>
      <c r="G11" s="13"/>
      <c r="H11" s="13"/>
      <c r="I11" s="13"/>
      <c r="J11" s="13"/>
      <c r="K11" s="13"/>
      <c r="L11" s="13"/>
      <c r="M11" s="13"/>
      <c r="N11" s="13"/>
      <c r="O11" s="55"/>
      <c r="P11" s="54"/>
      <c r="Q11" s="13"/>
      <c r="R11" s="13"/>
      <c r="S11" s="13"/>
      <c r="T11" s="13"/>
      <c r="U11" s="13"/>
      <c r="V11" s="13"/>
      <c r="W11" s="13"/>
      <c r="X11" s="13"/>
      <c r="Y11" s="13"/>
      <c r="Z11" s="55"/>
      <c r="AA11" s="54"/>
      <c r="AB11" s="13"/>
      <c r="AC11" s="13"/>
      <c r="AD11" s="13"/>
      <c r="AE11" s="13"/>
      <c r="AF11" s="13"/>
      <c r="AG11" s="13"/>
      <c r="AH11" s="13"/>
      <c r="AI11" s="13"/>
      <c r="AJ11" s="13"/>
      <c r="AK11" s="55"/>
    </row>
    <row r="12" spans="1:37" x14ac:dyDescent="0.3">
      <c r="A12" s="20" t="s">
        <v>33</v>
      </c>
      <c r="B12" s="13">
        <v>7911.5632756683499</v>
      </c>
      <c r="C12" s="13">
        <v>3149457.456431638</v>
      </c>
      <c r="D12" s="13">
        <v>35732.435938053219</v>
      </c>
      <c r="E12" s="54">
        <v>2321.3251666416454</v>
      </c>
      <c r="F12" s="13">
        <v>246043.01225470644</v>
      </c>
      <c r="G12" s="13">
        <v>64491.815432171912</v>
      </c>
      <c r="H12" s="13">
        <v>393725.4154535227</v>
      </c>
      <c r="I12" s="13">
        <v>115093.03237144653</v>
      </c>
      <c r="J12" s="13">
        <v>4366.923876201683</v>
      </c>
      <c r="K12" s="13">
        <v>1857.9793677150667</v>
      </c>
      <c r="L12" s="13">
        <v>533.43270878546525</v>
      </c>
      <c r="M12" s="13">
        <v>357092.71353239368</v>
      </c>
      <c r="N12" s="13">
        <v>1183204.3249969436</v>
      </c>
      <c r="O12" s="55">
        <v>10286.500040943745</v>
      </c>
      <c r="P12" s="54">
        <v>4386.7435357390932</v>
      </c>
      <c r="Q12" s="13">
        <v>607768.25062541082</v>
      </c>
      <c r="R12" s="13">
        <v>99332.421952035555</v>
      </c>
      <c r="S12" s="13">
        <v>319510.53712013765</v>
      </c>
      <c r="T12" s="13">
        <v>108205.64604757869</v>
      </c>
      <c r="U12" s="13">
        <v>5777.0782006467189</v>
      </c>
      <c r="V12" s="13">
        <v>2774.4974441893696</v>
      </c>
      <c r="W12" s="13">
        <v>5389.9371596587325</v>
      </c>
      <c r="X12" s="13">
        <v>402831.21575236914</v>
      </c>
      <c r="Y12" s="13">
        <v>1551589.5843020263</v>
      </c>
      <c r="Z12" s="55">
        <v>19767.207067231448</v>
      </c>
      <c r="AA12" s="54">
        <v>1203.4945732876115</v>
      </c>
      <c r="AB12" s="13">
        <v>188336.14475318918</v>
      </c>
      <c r="AC12" s="13">
        <v>26822.530845237212</v>
      </c>
      <c r="AD12" s="13">
        <v>91074.216863113907</v>
      </c>
      <c r="AE12" s="13">
        <v>24656.526379768289</v>
      </c>
      <c r="AF12" s="13">
        <v>419.46874873541412</v>
      </c>
      <c r="AG12" s="13">
        <v>278.20093918309493</v>
      </c>
      <c r="AH12" s="13">
        <v>1391.4045406394694</v>
      </c>
      <c r="AI12" s="13">
        <v>81685.054062800846</v>
      </c>
      <c r="AJ12" s="13">
        <v>414663.54713266745</v>
      </c>
      <c r="AK12" s="55">
        <v>5678.7288298780268</v>
      </c>
    </row>
    <row r="13" spans="1:37" x14ac:dyDescent="0.3">
      <c r="A13" s="20" t="s">
        <v>34</v>
      </c>
      <c r="B13" s="13">
        <v>1694.5795188813913</v>
      </c>
      <c r="C13" s="13">
        <v>1032232.245206659</v>
      </c>
      <c r="D13" s="13">
        <v>6967.5333783845954</v>
      </c>
      <c r="E13" s="54">
        <v>299.96900720887703</v>
      </c>
      <c r="F13" s="13">
        <v>37299.042335928905</v>
      </c>
      <c r="G13" s="13">
        <v>19324.532921155987</v>
      </c>
      <c r="H13" s="13">
        <v>72549.870255835936</v>
      </c>
      <c r="I13" s="13">
        <v>54310.580642522356</v>
      </c>
      <c r="J13" s="13">
        <v>1598.862479767414</v>
      </c>
      <c r="K13" s="13">
        <v>0</v>
      </c>
      <c r="L13" s="13">
        <v>5158.637721651342</v>
      </c>
      <c r="M13" s="13">
        <v>1535.2990119561607</v>
      </c>
      <c r="N13" s="13">
        <v>191776.8253688181</v>
      </c>
      <c r="O13" s="55">
        <v>1202.0198972621167</v>
      </c>
      <c r="P13" s="54">
        <v>845.80140446879136</v>
      </c>
      <c r="Q13" s="13">
        <v>91287.81854770887</v>
      </c>
      <c r="R13" s="13">
        <v>94694.01480497756</v>
      </c>
      <c r="S13" s="13">
        <v>184323.85612910852</v>
      </c>
      <c r="T13" s="13">
        <v>110471.17913883933</v>
      </c>
      <c r="U13" s="13">
        <v>326.36986992150179</v>
      </c>
      <c r="V13" s="13">
        <v>0</v>
      </c>
      <c r="W13" s="13">
        <v>12826.164190668558</v>
      </c>
      <c r="X13" s="13">
        <v>2764.8586617429373</v>
      </c>
      <c r="Y13" s="13">
        <v>496694.26134296728</v>
      </c>
      <c r="Z13" s="55">
        <v>3455.1511935935882</v>
      </c>
      <c r="AA13" s="54">
        <v>548.8091072037231</v>
      </c>
      <c r="AB13" s="13">
        <v>55040.247634939085</v>
      </c>
      <c r="AC13" s="13">
        <v>91029.227088784086</v>
      </c>
      <c r="AD13" s="13">
        <v>120498.87226932397</v>
      </c>
      <c r="AE13" s="13">
        <v>68703.889805592698</v>
      </c>
      <c r="AF13" s="13">
        <v>37.616538447293102</v>
      </c>
      <c r="AG13" s="13">
        <v>0</v>
      </c>
      <c r="AH13" s="13">
        <v>7619.1149644878815</v>
      </c>
      <c r="AI13" s="13">
        <v>832.19019329827825</v>
      </c>
      <c r="AJ13" s="13">
        <v>343761.15849487332</v>
      </c>
      <c r="AK13" s="55">
        <v>2310.3622875288902</v>
      </c>
    </row>
    <row r="14" spans="1:37" x14ac:dyDescent="0.3">
      <c r="A14" s="21" t="s">
        <v>75</v>
      </c>
      <c r="B14" s="22">
        <v>9606.1427945497417</v>
      </c>
      <c r="C14" s="22">
        <v>4181689.7016382972</v>
      </c>
      <c r="D14" s="22">
        <v>42699.969316437811</v>
      </c>
      <c r="E14" s="56">
        <v>2621.2941738505224</v>
      </c>
      <c r="F14" s="22">
        <v>283342.05459063535</v>
      </c>
      <c r="G14" s="22">
        <v>83816.348353327892</v>
      </c>
      <c r="H14" s="22">
        <v>466275.28570935864</v>
      </c>
      <c r="I14" s="22">
        <v>169403.61301396889</v>
      </c>
      <c r="J14" s="22">
        <v>5965.7863559690968</v>
      </c>
      <c r="K14" s="22">
        <v>1857.9793677150667</v>
      </c>
      <c r="L14" s="22">
        <v>5692.0704304368073</v>
      </c>
      <c r="M14" s="22">
        <v>358628.01254434983</v>
      </c>
      <c r="N14" s="22">
        <v>1374981.1503657617</v>
      </c>
      <c r="O14" s="57">
        <v>11488.519938205862</v>
      </c>
      <c r="P14" s="56">
        <v>5232.5449402078848</v>
      </c>
      <c r="Q14" s="22">
        <v>699056.06917311973</v>
      </c>
      <c r="R14" s="22">
        <v>194026.43675701311</v>
      </c>
      <c r="S14" s="22">
        <v>503834.39324924618</v>
      </c>
      <c r="T14" s="22">
        <v>218676.82518641802</v>
      </c>
      <c r="U14" s="22">
        <v>6103.4480705682208</v>
      </c>
      <c r="V14" s="22">
        <v>2774.4974441893696</v>
      </c>
      <c r="W14" s="22">
        <v>18216.101350327292</v>
      </c>
      <c r="X14" s="22">
        <v>405596.07441411208</v>
      </c>
      <c r="Y14" s="22">
        <v>2048283.8456449949</v>
      </c>
      <c r="Z14" s="57">
        <v>23222.358260825036</v>
      </c>
      <c r="AA14" s="56">
        <v>1752.3036804913345</v>
      </c>
      <c r="AB14" s="22">
        <v>243376.39238812827</v>
      </c>
      <c r="AC14" s="22">
        <v>117851.7579340213</v>
      </c>
      <c r="AD14" s="22">
        <v>211573.08913243789</v>
      </c>
      <c r="AE14" s="22">
        <v>93360.416185360984</v>
      </c>
      <c r="AF14" s="22">
        <v>457.08528718270725</v>
      </c>
      <c r="AG14" s="22">
        <v>278.20093918309493</v>
      </c>
      <c r="AH14" s="22">
        <v>9010.5195051273513</v>
      </c>
      <c r="AI14" s="22">
        <v>82517.244256099119</v>
      </c>
      <c r="AJ14" s="22">
        <v>758424.70562754059</v>
      </c>
      <c r="AK14" s="57">
        <v>7989.091117406917</v>
      </c>
    </row>
    <row r="15" spans="1:37" x14ac:dyDescent="0.3">
      <c r="A15" s="16" t="s">
        <v>76</v>
      </c>
      <c r="B15" s="13"/>
      <c r="C15" s="13"/>
      <c r="D15" s="13"/>
      <c r="E15" s="54"/>
      <c r="F15" s="13"/>
      <c r="G15" s="13"/>
      <c r="H15" s="13"/>
      <c r="I15" s="13"/>
      <c r="J15" s="13"/>
      <c r="K15" s="13"/>
      <c r="L15" s="13"/>
      <c r="M15" s="13"/>
      <c r="N15" s="13"/>
      <c r="O15" s="55"/>
      <c r="P15" s="54"/>
      <c r="Q15" s="13"/>
      <c r="R15" s="13"/>
      <c r="S15" s="13"/>
      <c r="T15" s="13"/>
      <c r="U15" s="13"/>
      <c r="V15" s="13"/>
      <c r="W15" s="13"/>
      <c r="X15" s="13"/>
      <c r="Y15" s="13"/>
      <c r="Z15" s="55"/>
      <c r="AA15" s="54"/>
      <c r="AB15" s="13"/>
      <c r="AC15" s="13"/>
      <c r="AD15" s="13"/>
      <c r="AE15" s="13"/>
      <c r="AF15" s="13"/>
      <c r="AG15" s="13"/>
      <c r="AH15" s="13"/>
      <c r="AI15" s="13"/>
      <c r="AJ15" s="13"/>
      <c r="AK15" s="55"/>
    </row>
    <row r="16" spans="1:37" x14ac:dyDescent="0.3">
      <c r="A16" s="20" t="s">
        <v>33</v>
      </c>
      <c r="B16" s="13">
        <v>8446.1395078359546</v>
      </c>
      <c r="C16" s="13">
        <v>2637130.6124085928</v>
      </c>
      <c r="D16" s="13">
        <v>34221.155573912343</v>
      </c>
      <c r="E16" s="54">
        <v>1321.9845025069465</v>
      </c>
      <c r="F16" s="13">
        <v>61461.872617678266</v>
      </c>
      <c r="G16" s="13">
        <v>14652.690927533664</v>
      </c>
      <c r="H16" s="13">
        <v>118601.56455858504</v>
      </c>
      <c r="I16" s="13">
        <v>163199.8890255102</v>
      </c>
      <c r="J16" s="13">
        <v>0.95326347028523062</v>
      </c>
      <c r="K16" s="13">
        <v>2711.8033591051449</v>
      </c>
      <c r="L16" s="13">
        <v>712.4720494365697</v>
      </c>
      <c r="M16" s="13">
        <v>32111.982616820151</v>
      </c>
      <c r="N16" s="13">
        <v>393453.22841813928</v>
      </c>
      <c r="O16" s="55">
        <v>5217.0151183466296</v>
      </c>
      <c r="P16" s="54">
        <v>5788.7365033446413</v>
      </c>
      <c r="Q16" s="13">
        <v>396305.86498776614</v>
      </c>
      <c r="R16" s="13">
        <v>78298.575433389284</v>
      </c>
      <c r="S16" s="13">
        <v>558148.73181083205</v>
      </c>
      <c r="T16" s="13">
        <v>581328.0742551398</v>
      </c>
      <c r="U16" s="13">
        <v>25.801651842997259</v>
      </c>
      <c r="V16" s="13">
        <v>7607.1677660891492</v>
      </c>
      <c r="W16" s="13">
        <v>1481.6232250265464</v>
      </c>
      <c r="X16" s="13">
        <v>160772.87326537701</v>
      </c>
      <c r="Y16" s="13">
        <v>1783968.7123954627</v>
      </c>
      <c r="Z16" s="55">
        <v>23502.773149434401</v>
      </c>
      <c r="AA16" s="54">
        <v>1335.4185019843676</v>
      </c>
      <c r="AB16" s="13">
        <v>165913.22791680045</v>
      </c>
      <c r="AC16" s="13">
        <v>28368.40864709501</v>
      </c>
      <c r="AD16" s="13">
        <v>161912.27328378742</v>
      </c>
      <c r="AE16" s="13">
        <v>76101.318177900335</v>
      </c>
      <c r="AF16" s="13">
        <v>93.2468317663172</v>
      </c>
      <c r="AG16" s="13">
        <v>62.002966698409836</v>
      </c>
      <c r="AH16" s="13">
        <v>376.32510619279498</v>
      </c>
      <c r="AI16" s="13">
        <v>26881.868664751673</v>
      </c>
      <c r="AJ16" s="13">
        <v>459708.6715949924</v>
      </c>
      <c r="AK16" s="55">
        <v>5501.3673061313102</v>
      </c>
    </row>
    <row r="17" spans="1:37" x14ac:dyDescent="0.3">
      <c r="A17" s="20" t="s">
        <v>34</v>
      </c>
      <c r="B17" s="13">
        <v>3980.9403457346871</v>
      </c>
      <c r="C17" s="13">
        <v>2680847.3475088924</v>
      </c>
      <c r="D17" s="13">
        <v>15127.343775547826</v>
      </c>
      <c r="E17" s="54">
        <v>278.38279339972564</v>
      </c>
      <c r="F17" s="13">
        <v>17239.850588075202</v>
      </c>
      <c r="G17" s="13">
        <v>5869.4872683426174</v>
      </c>
      <c r="H17" s="13">
        <v>82230.334375733568</v>
      </c>
      <c r="I17" s="13">
        <v>75338.047554251971</v>
      </c>
      <c r="J17" s="13">
        <v>222.87317732244904</v>
      </c>
      <c r="K17" s="13">
        <v>1201.3421720261094</v>
      </c>
      <c r="L17" s="13">
        <v>1165.3938475599966</v>
      </c>
      <c r="M17" s="13">
        <v>229.27702084263541</v>
      </c>
      <c r="N17" s="13">
        <v>183496.60600415451</v>
      </c>
      <c r="O17" s="55">
        <v>1051.622654950341</v>
      </c>
      <c r="P17" s="54">
        <v>2405.6929293853914</v>
      </c>
      <c r="Q17" s="13">
        <v>112954.92942519583</v>
      </c>
      <c r="R17" s="13">
        <v>54697.188030145917</v>
      </c>
      <c r="S17" s="13">
        <v>643264.33800992009</v>
      </c>
      <c r="T17" s="13">
        <v>781952.8519063805</v>
      </c>
      <c r="U17" s="13">
        <v>147.10653209835792</v>
      </c>
      <c r="V17" s="13">
        <v>3357.6371062387989</v>
      </c>
      <c r="W17" s="13">
        <v>13230.659815436871</v>
      </c>
      <c r="X17" s="13">
        <v>594.64279676131923</v>
      </c>
      <c r="Y17" s="13">
        <v>1610199.3536221778</v>
      </c>
      <c r="Z17" s="55">
        <v>9123.1152421027327</v>
      </c>
      <c r="AA17" s="54">
        <v>1296.86462294957</v>
      </c>
      <c r="AB17" s="13">
        <v>87690.423607939112</v>
      </c>
      <c r="AC17" s="13">
        <v>60652.814529449781</v>
      </c>
      <c r="AD17" s="13">
        <v>408086.45045809401</v>
      </c>
      <c r="AE17" s="13">
        <v>323911.27900040662</v>
      </c>
      <c r="AF17" s="13">
        <v>0</v>
      </c>
      <c r="AG17" s="13">
        <v>473.42404292700701</v>
      </c>
      <c r="AH17" s="13">
        <v>5385.37871316786</v>
      </c>
      <c r="AI17" s="13">
        <v>951.61753057493206</v>
      </c>
      <c r="AJ17" s="13">
        <v>887151.38788255921</v>
      </c>
      <c r="AK17" s="55">
        <v>4952.6058784947527</v>
      </c>
    </row>
    <row r="18" spans="1:37" x14ac:dyDescent="0.3">
      <c r="A18" s="21" t="s">
        <v>77</v>
      </c>
      <c r="B18" s="22">
        <v>12427.079853570642</v>
      </c>
      <c r="C18" s="22">
        <v>5317977.9599174848</v>
      </c>
      <c r="D18" s="22">
        <v>49348.499349460166</v>
      </c>
      <c r="E18" s="56">
        <v>1600.3672959066721</v>
      </c>
      <c r="F18" s="22">
        <v>78701.723205753471</v>
      </c>
      <c r="G18" s="22">
        <v>20522.17819587628</v>
      </c>
      <c r="H18" s="22">
        <v>200831.89893431863</v>
      </c>
      <c r="I18" s="22">
        <v>238537.93657976217</v>
      </c>
      <c r="J18" s="22">
        <v>223.82644079273427</v>
      </c>
      <c r="K18" s="22">
        <v>3913.1455311312543</v>
      </c>
      <c r="L18" s="22">
        <v>1877.8658969965663</v>
      </c>
      <c r="M18" s="22">
        <v>32341.259637662784</v>
      </c>
      <c r="N18" s="22">
        <v>576949.83442229405</v>
      </c>
      <c r="O18" s="57">
        <v>6268.6377732969704</v>
      </c>
      <c r="P18" s="56">
        <v>8194.4294327300322</v>
      </c>
      <c r="Q18" s="22">
        <v>509260.79441296199</v>
      </c>
      <c r="R18" s="22">
        <v>132995.7634635352</v>
      </c>
      <c r="S18" s="22">
        <v>1201413.0698207521</v>
      </c>
      <c r="T18" s="22">
        <v>1363280.9261615202</v>
      </c>
      <c r="U18" s="22">
        <v>172.90818394135516</v>
      </c>
      <c r="V18" s="22">
        <v>10964.804872327948</v>
      </c>
      <c r="W18" s="22">
        <v>14712.283040463417</v>
      </c>
      <c r="X18" s="22">
        <v>161367.51606213834</v>
      </c>
      <c r="Y18" s="22">
        <v>3394168.0660176408</v>
      </c>
      <c r="Z18" s="57">
        <v>32625.888391537133</v>
      </c>
      <c r="AA18" s="56">
        <v>2632.2831249339379</v>
      </c>
      <c r="AB18" s="22">
        <v>253603.65152473957</v>
      </c>
      <c r="AC18" s="22">
        <v>89021.223176544794</v>
      </c>
      <c r="AD18" s="22">
        <v>569998.72374188143</v>
      </c>
      <c r="AE18" s="22">
        <v>400012.59717830695</v>
      </c>
      <c r="AF18" s="22">
        <v>93.2468317663172</v>
      </c>
      <c r="AG18" s="22">
        <v>535.42700962541687</v>
      </c>
      <c r="AH18" s="22">
        <v>5761.703819360655</v>
      </c>
      <c r="AI18" s="22">
        <v>27833.486195326605</v>
      </c>
      <c r="AJ18" s="22">
        <v>1346860.0594775507</v>
      </c>
      <c r="AK18" s="57">
        <v>10453.973184626062</v>
      </c>
    </row>
    <row r="19" spans="1:37" x14ac:dyDescent="0.3">
      <c r="A19" s="16" t="s">
        <v>78</v>
      </c>
      <c r="B19" s="13"/>
      <c r="C19" s="13"/>
      <c r="D19" s="13"/>
      <c r="E19" s="54"/>
      <c r="F19" s="13"/>
      <c r="G19" s="13"/>
      <c r="H19" s="13"/>
      <c r="I19" s="13"/>
      <c r="J19" s="13"/>
      <c r="K19" s="13"/>
      <c r="L19" s="13"/>
      <c r="M19" s="13"/>
      <c r="N19" s="13"/>
      <c r="O19" s="55"/>
      <c r="P19" s="54"/>
      <c r="Q19" s="13"/>
      <c r="R19" s="13"/>
      <c r="S19" s="13"/>
      <c r="T19" s="13"/>
      <c r="U19" s="13"/>
      <c r="V19" s="13"/>
      <c r="W19" s="13"/>
      <c r="X19" s="13"/>
      <c r="Y19" s="13"/>
      <c r="Z19" s="55"/>
      <c r="AA19" s="54"/>
      <c r="AB19" s="13"/>
      <c r="AC19" s="13"/>
      <c r="AD19" s="13"/>
      <c r="AE19" s="13"/>
      <c r="AF19" s="13"/>
      <c r="AG19" s="13"/>
      <c r="AH19" s="13"/>
      <c r="AI19" s="13"/>
      <c r="AJ19" s="13"/>
      <c r="AK19" s="55"/>
    </row>
    <row r="20" spans="1:37" x14ac:dyDescent="0.3">
      <c r="A20" s="20" t="s">
        <v>33</v>
      </c>
      <c r="B20" s="13">
        <v>1509.643982328078</v>
      </c>
      <c r="C20" s="13">
        <v>625205.69272770698</v>
      </c>
      <c r="D20" s="13">
        <v>6154.6512992951803</v>
      </c>
      <c r="E20" s="54">
        <v>621.76227993496263</v>
      </c>
      <c r="F20" s="13">
        <v>248865.85567285909</v>
      </c>
      <c r="G20" s="13">
        <v>24541.023557787146</v>
      </c>
      <c r="H20" s="13">
        <v>18341.228014605651</v>
      </c>
      <c r="I20" s="13">
        <v>13758.069751255305</v>
      </c>
      <c r="J20" s="13">
        <v>9113.5170238698593</v>
      </c>
      <c r="K20" s="13">
        <v>1299.9790933991771</v>
      </c>
      <c r="L20" s="13">
        <v>0</v>
      </c>
      <c r="M20" s="13">
        <v>12282.15888799998</v>
      </c>
      <c r="N20" s="13">
        <v>328201.83200177626</v>
      </c>
      <c r="O20" s="55">
        <v>2732.0793257588243</v>
      </c>
      <c r="P20" s="54">
        <v>839.06752245417545</v>
      </c>
      <c r="Q20" s="13">
        <v>186088.24544544495</v>
      </c>
      <c r="R20" s="13">
        <v>17129.852942335088</v>
      </c>
      <c r="S20" s="13">
        <v>9977.5831298189387</v>
      </c>
      <c r="T20" s="13">
        <v>33888.93070309297</v>
      </c>
      <c r="U20" s="13">
        <v>16802.541837467255</v>
      </c>
      <c r="V20" s="13">
        <v>596.83568582189957</v>
      </c>
      <c r="W20" s="13">
        <v>8.9410226839641815</v>
      </c>
      <c r="X20" s="13">
        <v>20960.756903331963</v>
      </c>
      <c r="Y20" s="13">
        <v>285453.68766999705</v>
      </c>
      <c r="Z20" s="55">
        <v>3264.5557130515754</v>
      </c>
      <c r="AA20" s="54">
        <v>48.814179938939937</v>
      </c>
      <c r="AB20" s="13">
        <v>5099.0521022028906</v>
      </c>
      <c r="AC20" s="13">
        <v>214.93173607138914</v>
      </c>
      <c r="AD20" s="13">
        <v>1356.8666875679728</v>
      </c>
      <c r="AE20" s="13">
        <v>3549.4243392769304</v>
      </c>
      <c r="AF20" s="13">
        <v>1010.3747830172967</v>
      </c>
      <c r="AG20" s="13">
        <v>139.1837645380939</v>
      </c>
      <c r="AH20" s="13">
        <v>2.7290372485398318</v>
      </c>
      <c r="AI20" s="13">
        <v>177.61060601037312</v>
      </c>
      <c r="AJ20" s="13">
        <v>11550.173055933488</v>
      </c>
      <c r="AK20" s="55">
        <v>158.01626048477993</v>
      </c>
    </row>
    <row r="21" spans="1:37" x14ac:dyDescent="0.3">
      <c r="A21" s="20" t="s">
        <v>34</v>
      </c>
      <c r="B21" s="13">
        <v>1749.1438657746837</v>
      </c>
      <c r="C21" s="13">
        <v>949438.119828191</v>
      </c>
      <c r="D21" s="13">
        <v>4801.7650313555632</v>
      </c>
      <c r="E21" s="54">
        <v>359.43716308069514</v>
      </c>
      <c r="F21" s="13">
        <v>23583.982045851299</v>
      </c>
      <c r="G21" s="13">
        <v>13365.586126644492</v>
      </c>
      <c r="H21" s="13">
        <v>52784.017437401693</v>
      </c>
      <c r="I21" s="13">
        <v>88897.989109847098</v>
      </c>
      <c r="J21" s="13">
        <v>3206.964410518513</v>
      </c>
      <c r="K21" s="13">
        <v>30017.764180506572</v>
      </c>
      <c r="L21" s="13">
        <v>1129.4010354820809</v>
      </c>
      <c r="M21" s="13">
        <v>5.214684718744989</v>
      </c>
      <c r="N21" s="13">
        <v>212990.91903097049</v>
      </c>
      <c r="O21" s="55">
        <v>1013.7198355178228</v>
      </c>
      <c r="P21" s="54">
        <v>1303.6523088072488</v>
      </c>
      <c r="Q21" s="13">
        <v>123429.48226959378</v>
      </c>
      <c r="R21" s="13">
        <v>29903.469039923279</v>
      </c>
      <c r="S21" s="13">
        <v>214355.9050763312</v>
      </c>
      <c r="T21" s="13">
        <v>213324.96032106937</v>
      </c>
      <c r="U21" s="13">
        <v>17301.636580047158</v>
      </c>
      <c r="V21" s="13">
        <v>87848.539508337548</v>
      </c>
      <c r="W21" s="13">
        <v>12107.335556857068</v>
      </c>
      <c r="X21" s="13">
        <v>270.6333800113166</v>
      </c>
      <c r="Y21" s="13">
        <v>698541.96173217066</v>
      </c>
      <c r="Z21" s="55">
        <v>3565.2527696930915</v>
      </c>
      <c r="AA21" s="54">
        <v>86.054393886739746</v>
      </c>
      <c r="AB21" s="13">
        <v>5684.831853268026</v>
      </c>
      <c r="AC21" s="13">
        <v>784.41560534863902</v>
      </c>
      <c r="AD21" s="13">
        <v>9911.2813249200608</v>
      </c>
      <c r="AE21" s="13">
        <v>16438.262114971389</v>
      </c>
      <c r="AF21" s="13">
        <v>497.01357022099239</v>
      </c>
      <c r="AG21" s="13">
        <v>4007.312002376807</v>
      </c>
      <c r="AH21" s="13">
        <v>582.12259394393141</v>
      </c>
      <c r="AI21" s="13">
        <v>0</v>
      </c>
      <c r="AJ21" s="13">
        <v>37905.239065049849</v>
      </c>
      <c r="AK21" s="55">
        <v>222.79242614464846</v>
      </c>
    </row>
    <row r="22" spans="1:37" x14ac:dyDescent="0.3">
      <c r="A22" s="21" t="s">
        <v>79</v>
      </c>
      <c r="B22" s="22">
        <v>3258.7878481027619</v>
      </c>
      <c r="C22" s="22">
        <v>1574643.8125558977</v>
      </c>
      <c r="D22" s="22">
        <v>10956.416330650743</v>
      </c>
      <c r="E22" s="56">
        <v>981.19944301565783</v>
      </c>
      <c r="F22" s="22">
        <v>272449.83771871042</v>
      </c>
      <c r="G22" s="22">
        <v>37906.609684431634</v>
      </c>
      <c r="H22" s="22">
        <v>71125.245452007337</v>
      </c>
      <c r="I22" s="22">
        <v>102656.0588611024</v>
      </c>
      <c r="J22" s="22">
        <v>12320.481434388372</v>
      </c>
      <c r="K22" s="22">
        <v>31317.743273905748</v>
      </c>
      <c r="L22" s="22">
        <v>1129.4010354820809</v>
      </c>
      <c r="M22" s="22">
        <v>12287.373572718725</v>
      </c>
      <c r="N22" s="22">
        <v>541192.7510327464</v>
      </c>
      <c r="O22" s="57">
        <v>3745.7991612766473</v>
      </c>
      <c r="P22" s="56">
        <v>2142.7198312614241</v>
      </c>
      <c r="Q22" s="22">
        <v>309517.72771503869</v>
      </c>
      <c r="R22" s="22">
        <v>47033.321982258363</v>
      </c>
      <c r="S22" s="22">
        <v>224333.48820615013</v>
      </c>
      <c r="T22" s="22">
        <v>247213.89102416235</v>
      </c>
      <c r="U22" s="22">
        <v>34104.178417514413</v>
      </c>
      <c r="V22" s="22">
        <v>88445.375194159453</v>
      </c>
      <c r="W22" s="22">
        <v>12116.276579541032</v>
      </c>
      <c r="X22" s="22">
        <v>21231.39028334328</v>
      </c>
      <c r="Y22" s="22">
        <v>983995.64940216765</v>
      </c>
      <c r="Z22" s="57">
        <v>6829.8084827446673</v>
      </c>
      <c r="AA22" s="56">
        <v>134.86857382567968</v>
      </c>
      <c r="AB22" s="22">
        <v>10783.883955470916</v>
      </c>
      <c r="AC22" s="22">
        <v>999.34734142002821</v>
      </c>
      <c r="AD22" s="22">
        <v>11268.148012488033</v>
      </c>
      <c r="AE22" s="22">
        <v>19987.68645424832</v>
      </c>
      <c r="AF22" s="22">
        <v>1507.3883532382893</v>
      </c>
      <c r="AG22" s="22">
        <v>4146.4957669149007</v>
      </c>
      <c r="AH22" s="22">
        <v>584.85163119247125</v>
      </c>
      <c r="AI22" s="22">
        <v>177.61060601037312</v>
      </c>
      <c r="AJ22" s="22">
        <v>49455.412120983325</v>
      </c>
      <c r="AK22" s="57">
        <v>380.80868662942839</v>
      </c>
    </row>
    <row r="23" spans="1:37" x14ac:dyDescent="0.3">
      <c r="A23" s="75" t="s">
        <v>42</v>
      </c>
      <c r="B23" s="76">
        <v>25292.010496223145</v>
      </c>
      <c r="C23" s="76">
        <v>11074311.474111678</v>
      </c>
      <c r="D23" s="77">
        <v>103004.88499654872</v>
      </c>
      <c r="E23" s="59">
        <v>5202.8609127728523</v>
      </c>
      <c r="F23" s="29">
        <v>634493.61551509914</v>
      </c>
      <c r="G23" s="29">
        <v>142245.13623363583</v>
      </c>
      <c r="H23" s="29">
        <v>738232.4300956846</v>
      </c>
      <c r="I23" s="29">
        <v>510597.60845483351</v>
      </c>
      <c r="J23" s="29">
        <v>18510.094231150204</v>
      </c>
      <c r="K23" s="29">
        <v>37088.868172752074</v>
      </c>
      <c r="L23" s="29">
        <v>8699.3373629154539</v>
      </c>
      <c r="M23" s="29">
        <v>403256.64575473138</v>
      </c>
      <c r="N23" s="29">
        <v>2493123.7358208033</v>
      </c>
      <c r="O23" s="58">
        <v>21502.956872779479</v>
      </c>
      <c r="P23" s="59">
        <v>15569.694204199341</v>
      </c>
      <c r="Q23" s="29">
        <v>1517834.5913011204</v>
      </c>
      <c r="R23" s="29">
        <v>374055.52220280666</v>
      </c>
      <c r="S23" s="29">
        <v>1929580.9512761484</v>
      </c>
      <c r="T23" s="29">
        <v>1829171.6423721008</v>
      </c>
      <c r="U23" s="29">
        <v>40380.53467202399</v>
      </c>
      <c r="V23" s="29">
        <v>102184.67751067676</v>
      </c>
      <c r="W23" s="29">
        <v>45044.660970331737</v>
      </c>
      <c r="X23" s="29">
        <v>588194.98075959377</v>
      </c>
      <c r="Y23" s="29">
        <v>6426447.561064804</v>
      </c>
      <c r="Z23" s="58">
        <v>62678.055135106835</v>
      </c>
      <c r="AA23" s="59">
        <v>4519.4553792509514</v>
      </c>
      <c r="AB23" s="29">
        <v>507763.92786833877</v>
      </c>
      <c r="AC23" s="29">
        <v>207872.3284519861</v>
      </c>
      <c r="AD23" s="29">
        <v>792839.9608868073</v>
      </c>
      <c r="AE23" s="29">
        <v>513360.69981791626</v>
      </c>
      <c r="AF23" s="29">
        <v>2057.7204721873136</v>
      </c>
      <c r="AG23" s="29">
        <v>4960.1237157234127</v>
      </c>
      <c r="AH23" s="29">
        <v>15357.074955680479</v>
      </c>
      <c r="AI23" s="29">
        <v>110528.3410574361</v>
      </c>
      <c r="AJ23" s="29">
        <v>2154740.1772260759</v>
      </c>
      <c r="AK23" s="58">
        <v>18823.87298866241</v>
      </c>
    </row>
    <row r="24" spans="1:37" x14ac:dyDescent="0.3">
      <c r="A24" s="74" t="s">
        <v>93</v>
      </c>
      <c r="B24" s="8"/>
      <c r="C24" s="8"/>
      <c r="D24" s="8"/>
      <c r="E24" s="52"/>
      <c r="F24" s="8"/>
      <c r="G24" s="8"/>
      <c r="H24" s="8"/>
      <c r="I24" s="8"/>
      <c r="J24" s="8"/>
      <c r="K24" s="8"/>
      <c r="L24" s="8"/>
      <c r="M24" s="8"/>
      <c r="N24" s="8"/>
      <c r="O24" s="53"/>
      <c r="P24" s="52"/>
      <c r="Q24" s="8"/>
      <c r="R24" s="8"/>
      <c r="S24" s="8"/>
      <c r="T24" s="8"/>
      <c r="U24" s="8"/>
      <c r="V24" s="8"/>
      <c r="W24" s="8"/>
      <c r="X24" s="8"/>
      <c r="Y24" s="8"/>
      <c r="Z24" s="53"/>
      <c r="AA24" s="52"/>
      <c r="AB24" s="8"/>
      <c r="AC24" s="8"/>
      <c r="AD24" s="8"/>
      <c r="AE24" s="8"/>
      <c r="AF24" s="8"/>
      <c r="AG24" s="8"/>
      <c r="AH24" s="8"/>
      <c r="AI24" s="8"/>
      <c r="AJ24" s="8"/>
      <c r="AK24" s="53"/>
    </row>
    <row r="25" spans="1:37" x14ac:dyDescent="0.3">
      <c r="A25" s="16" t="s">
        <v>74</v>
      </c>
      <c r="B25" s="13"/>
      <c r="C25" s="13"/>
      <c r="D25" s="13"/>
      <c r="E25" s="54"/>
      <c r="F25" s="13"/>
      <c r="G25" s="13"/>
      <c r="H25" s="13"/>
      <c r="I25" s="13"/>
      <c r="J25" s="13"/>
      <c r="K25" s="13"/>
      <c r="L25" s="13"/>
      <c r="M25" s="13"/>
      <c r="N25" s="13"/>
      <c r="O25" s="55"/>
      <c r="P25" s="54"/>
      <c r="Q25" s="13"/>
      <c r="R25" s="13"/>
      <c r="S25" s="13"/>
      <c r="T25" s="13"/>
      <c r="U25" s="13"/>
      <c r="V25" s="13"/>
      <c r="W25" s="13"/>
      <c r="X25" s="13"/>
      <c r="Y25" s="13"/>
      <c r="Z25" s="55"/>
      <c r="AA25" s="54"/>
      <c r="AB25" s="13"/>
      <c r="AC25" s="13"/>
      <c r="AD25" s="13"/>
      <c r="AE25" s="13"/>
      <c r="AF25" s="13"/>
      <c r="AG25" s="13"/>
      <c r="AH25" s="13"/>
      <c r="AI25" s="13"/>
      <c r="AJ25" s="13"/>
      <c r="AK25" s="55"/>
    </row>
    <row r="26" spans="1:37" x14ac:dyDescent="0.3">
      <c r="A26" s="20" t="s">
        <v>33</v>
      </c>
      <c r="B26" s="13">
        <v>5963.9439056861811</v>
      </c>
      <c r="C26" s="13">
        <v>2830559.4008176345</v>
      </c>
      <c r="D26" s="13">
        <v>28073.036825615236</v>
      </c>
      <c r="E26" s="54">
        <v>886.92659059841947</v>
      </c>
      <c r="F26" s="13">
        <v>112751.38397050592</v>
      </c>
      <c r="G26" s="13">
        <v>25445.271136262993</v>
      </c>
      <c r="H26" s="13">
        <v>122782.12654293301</v>
      </c>
      <c r="I26" s="13">
        <v>92756.111216692036</v>
      </c>
      <c r="J26" s="13">
        <v>7215.1528104948611</v>
      </c>
      <c r="K26" s="13">
        <v>40.026990715019593</v>
      </c>
      <c r="L26" s="13">
        <v>534.99313302442158</v>
      </c>
      <c r="M26" s="13">
        <v>81085.345795985413</v>
      </c>
      <c r="N26" s="13">
        <v>442610.4115966137</v>
      </c>
      <c r="O26" s="55">
        <v>4346.5108645633736</v>
      </c>
      <c r="P26" s="54">
        <v>3764.9620814247551</v>
      </c>
      <c r="Q26" s="13">
        <v>439610.02680558327</v>
      </c>
      <c r="R26" s="13">
        <v>90730.446267823892</v>
      </c>
      <c r="S26" s="13">
        <v>581848.29407362978</v>
      </c>
      <c r="T26" s="13">
        <v>386360.79633252556</v>
      </c>
      <c r="U26" s="13">
        <v>20915.859345664314</v>
      </c>
      <c r="V26" s="13">
        <v>3.2001299888733703</v>
      </c>
      <c r="W26" s="13">
        <v>2778.2517876331167</v>
      </c>
      <c r="X26" s="13">
        <v>272818.84953901847</v>
      </c>
      <c r="Y26" s="13">
        <v>1795065.7242818673</v>
      </c>
      <c r="Z26" s="55">
        <v>17631.900172435089</v>
      </c>
      <c r="AA26" s="54">
        <v>1312.0552336630062</v>
      </c>
      <c r="AB26" s="13">
        <v>200741.21030175957</v>
      </c>
      <c r="AC26" s="13">
        <v>23607.324788236998</v>
      </c>
      <c r="AD26" s="13">
        <v>199721.83845440362</v>
      </c>
      <c r="AE26" s="13">
        <v>57047.52063909034</v>
      </c>
      <c r="AF26" s="13">
        <v>8120.6948835472358</v>
      </c>
      <c r="AG26" s="13">
        <v>19.63045672186049</v>
      </c>
      <c r="AH26" s="13">
        <v>337.54408610657208</v>
      </c>
      <c r="AI26" s="13">
        <v>103287.50132928771</v>
      </c>
      <c r="AJ26" s="13">
        <v>592883.26493915403</v>
      </c>
      <c r="AK26" s="55">
        <v>6094.6257886167741</v>
      </c>
    </row>
    <row r="27" spans="1:37" x14ac:dyDescent="0.3">
      <c r="A27" s="20" t="s">
        <v>34</v>
      </c>
      <c r="B27" s="13">
        <v>2343.5232115756917</v>
      </c>
      <c r="C27" s="13">
        <v>1832234.6275031015</v>
      </c>
      <c r="D27" s="13">
        <v>9055.9070357739092</v>
      </c>
      <c r="E27" s="54">
        <v>170.99030247218832</v>
      </c>
      <c r="F27" s="13">
        <v>15945.92715252115</v>
      </c>
      <c r="G27" s="13">
        <v>2901.2419725281043</v>
      </c>
      <c r="H27" s="13">
        <v>42239.933493877958</v>
      </c>
      <c r="I27" s="13">
        <v>50983.650970911942</v>
      </c>
      <c r="J27" s="13">
        <v>2022.8306709577544</v>
      </c>
      <c r="K27" s="13">
        <v>50.755858399435574</v>
      </c>
      <c r="L27" s="13">
        <v>9021.8589447394097</v>
      </c>
      <c r="M27" s="13">
        <v>3301.3456201778713</v>
      </c>
      <c r="N27" s="13">
        <v>126467.54468411363</v>
      </c>
      <c r="O27" s="55">
        <v>586.25243648067885</v>
      </c>
      <c r="P27" s="54">
        <v>1608.7165072331295</v>
      </c>
      <c r="Q27" s="13">
        <v>158942.59610358675</v>
      </c>
      <c r="R27" s="13">
        <v>76502.535300815711</v>
      </c>
      <c r="S27" s="13">
        <v>453798.63186653209</v>
      </c>
      <c r="T27" s="13">
        <v>482082.73008092481</v>
      </c>
      <c r="U27" s="13">
        <v>635.0371367193643</v>
      </c>
      <c r="V27" s="13">
        <v>74.210178457133821</v>
      </c>
      <c r="W27" s="13">
        <v>80740.271572982703</v>
      </c>
      <c r="X27" s="13">
        <v>8906.8760993371016</v>
      </c>
      <c r="Y27" s="13">
        <v>1261682.8883393558</v>
      </c>
      <c r="Z27" s="55">
        <v>6142.8566899129346</v>
      </c>
      <c r="AA27" s="54">
        <v>563.81640187037374</v>
      </c>
      <c r="AB27" s="13">
        <v>71846.232604571589</v>
      </c>
      <c r="AC27" s="13">
        <v>35950.33561169888</v>
      </c>
      <c r="AD27" s="13">
        <v>197098.23486793978</v>
      </c>
      <c r="AE27" s="13">
        <v>117835.42190865494</v>
      </c>
      <c r="AF27" s="13">
        <v>0</v>
      </c>
      <c r="AG27" s="13">
        <v>3.010866138529825</v>
      </c>
      <c r="AH27" s="13">
        <v>19147.293798267085</v>
      </c>
      <c r="AI27" s="13">
        <v>2203.6648223605048</v>
      </c>
      <c r="AJ27" s="13">
        <v>444084.19447963132</v>
      </c>
      <c r="AK27" s="55">
        <v>2326.797909380296</v>
      </c>
    </row>
    <row r="28" spans="1:37" x14ac:dyDescent="0.3">
      <c r="A28" s="21" t="s">
        <v>75</v>
      </c>
      <c r="B28" s="22">
        <v>8307.4671172618728</v>
      </c>
      <c r="C28" s="22">
        <v>4662794.0283207353</v>
      </c>
      <c r="D28" s="22">
        <v>37128.943861389147</v>
      </c>
      <c r="E28" s="56">
        <v>1057.9168930706078</v>
      </c>
      <c r="F28" s="22">
        <v>128697.31112302707</v>
      </c>
      <c r="G28" s="22">
        <v>28346.513108791096</v>
      </c>
      <c r="H28" s="22">
        <v>165022.06003681096</v>
      </c>
      <c r="I28" s="22">
        <v>143739.76218760398</v>
      </c>
      <c r="J28" s="22">
        <v>9237.9834814526148</v>
      </c>
      <c r="K28" s="22">
        <v>90.782849114455161</v>
      </c>
      <c r="L28" s="22">
        <v>9556.8520777638314</v>
      </c>
      <c r="M28" s="22">
        <v>84386.691416163289</v>
      </c>
      <c r="N28" s="22">
        <v>569077.95628072741</v>
      </c>
      <c r="O28" s="57">
        <v>4932.7633010440522</v>
      </c>
      <c r="P28" s="56">
        <v>5373.6785886578846</v>
      </c>
      <c r="Q28" s="22">
        <v>598552.62290916999</v>
      </c>
      <c r="R28" s="22">
        <v>167232.9815686396</v>
      </c>
      <c r="S28" s="22">
        <v>1035646.9259401618</v>
      </c>
      <c r="T28" s="22">
        <v>868443.52641345037</v>
      </c>
      <c r="U28" s="22">
        <v>21550.89648238368</v>
      </c>
      <c r="V28" s="22">
        <v>77.410308446007193</v>
      </c>
      <c r="W28" s="22">
        <v>83518.523360615814</v>
      </c>
      <c r="X28" s="22">
        <v>281725.72563835559</v>
      </c>
      <c r="Y28" s="22">
        <v>3056748.6126212222</v>
      </c>
      <c r="Z28" s="57">
        <v>23774.756862348026</v>
      </c>
      <c r="AA28" s="56">
        <v>1875.87163553338</v>
      </c>
      <c r="AB28" s="22">
        <v>272587.44290633115</v>
      </c>
      <c r="AC28" s="22">
        <v>59557.660399935878</v>
      </c>
      <c r="AD28" s="22">
        <v>396820.07332234341</v>
      </c>
      <c r="AE28" s="22">
        <v>174882.94254774528</v>
      </c>
      <c r="AF28" s="22">
        <v>8120.6948835472358</v>
      </c>
      <c r="AG28" s="22">
        <v>22.641322860390314</v>
      </c>
      <c r="AH28" s="22">
        <v>19484.837884373657</v>
      </c>
      <c r="AI28" s="22">
        <v>105491.16615164821</v>
      </c>
      <c r="AJ28" s="22">
        <v>1036967.4594187848</v>
      </c>
      <c r="AK28" s="57">
        <v>8421.4236979970701</v>
      </c>
    </row>
    <row r="29" spans="1:37" x14ac:dyDescent="0.3">
      <c r="A29" s="16" t="s">
        <v>76</v>
      </c>
      <c r="B29" s="13"/>
      <c r="C29" s="13"/>
      <c r="D29" s="13"/>
      <c r="E29" s="54"/>
      <c r="F29" s="13"/>
      <c r="G29" s="13"/>
      <c r="H29" s="13"/>
      <c r="I29" s="13"/>
      <c r="J29" s="13"/>
      <c r="K29" s="13"/>
      <c r="L29" s="13"/>
      <c r="M29" s="13"/>
      <c r="N29" s="13"/>
      <c r="O29" s="55"/>
      <c r="P29" s="54"/>
      <c r="Q29" s="13"/>
      <c r="R29" s="13"/>
      <c r="S29" s="13"/>
      <c r="T29" s="13"/>
      <c r="U29" s="13"/>
      <c r="V29" s="13"/>
      <c r="W29" s="13"/>
      <c r="X29" s="13"/>
      <c r="Y29" s="13"/>
      <c r="Z29" s="55"/>
      <c r="AA29" s="54"/>
      <c r="AB29" s="13"/>
      <c r="AC29" s="13"/>
      <c r="AD29" s="13"/>
      <c r="AE29" s="13"/>
      <c r="AF29" s="13"/>
      <c r="AG29" s="13"/>
      <c r="AH29" s="13"/>
      <c r="AI29" s="13"/>
      <c r="AJ29" s="13"/>
      <c r="AK29" s="55"/>
    </row>
    <row r="30" spans="1:37" x14ac:dyDescent="0.3">
      <c r="A30" s="20" t="s">
        <v>33</v>
      </c>
      <c r="B30" s="13">
        <v>5965.147969482312</v>
      </c>
      <c r="C30" s="13">
        <v>2075473.9429212105</v>
      </c>
      <c r="D30" s="13">
        <v>24501.372484012583</v>
      </c>
      <c r="E30" s="54">
        <v>984.56746446336604</v>
      </c>
      <c r="F30" s="13">
        <v>74752.934427556771</v>
      </c>
      <c r="G30" s="13">
        <v>17117.829695945264</v>
      </c>
      <c r="H30" s="13">
        <v>96016.737090536888</v>
      </c>
      <c r="I30" s="13">
        <v>118011.26032878952</v>
      </c>
      <c r="J30" s="13">
        <v>292.92201522785433</v>
      </c>
      <c r="K30" s="13">
        <v>2627.7011954601239</v>
      </c>
      <c r="L30" s="13">
        <v>0</v>
      </c>
      <c r="M30" s="13">
        <v>41436.016157928556</v>
      </c>
      <c r="N30" s="13">
        <v>350255.40091144497</v>
      </c>
      <c r="O30" s="55">
        <v>3917.1660841851472</v>
      </c>
      <c r="P30" s="54">
        <v>4044.7859980953385</v>
      </c>
      <c r="Q30" s="13">
        <v>379437.62039854209</v>
      </c>
      <c r="R30" s="13">
        <v>61954.815575959634</v>
      </c>
      <c r="S30" s="13">
        <v>399565.64118508378</v>
      </c>
      <c r="T30" s="13">
        <v>455366.45436575741</v>
      </c>
      <c r="U30" s="13">
        <v>10277.524283736628</v>
      </c>
      <c r="V30" s="13">
        <v>4113.0121228035996</v>
      </c>
      <c r="W30" s="13">
        <v>223.17538601603161</v>
      </c>
      <c r="X30" s="13">
        <v>127015.00237485832</v>
      </c>
      <c r="Y30" s="13">
        <v>1437953.2456927574</v>
      </c>
      <c r="Z30" s="55">
        <v>16718.835016253644</v>
      </c>
      <c r="AA30" s="54">
        <v>935.79450692360763</v>
      </c>
      <c r="AB30" s="13">
        <v>93090.708969499392</v>
      </c>
      <c r="AC30" s="13">
        <v>19454.851437254201</v>
      </c>
      <c r="AD30" s="13">
        <v>80167.825273925569</v>
      </c>
      <c r="AE30" s="13">
        <v>51146.24236301818</v>
      </c>
      <c r="AF30" s="13">
        <v>3931.9651938233997</v>
      </c>
      <c r="AG30" s="13">
        <v>917.87136883755204</v>
      </c>
      <c r="AH30" s="13">
        <v>0</v>
      </c>
      <c r="AI30" s="13">
        <v>38555.831710648614</v>
      </c>
      <c r="AJ30" s="13">
        <v>287265.29631700693</v>
      </c>
      <c r="AK30" s="55">
        <v>3865.3713835737913</v>
      </c>
    </row>
    <row r="31" spans="1:37" x14ac:dyDescent="0.3">
      <c r="A31" s="20" t="s">
        <v>34</v>
      </c>
      <c r="B31" s="13">
        <v>2575.4739241187044</v>
      </c>
      <c r="C31" s="13">
        <v>1549395.4542422474</v>
      </c>
      <c r="D31" s="13">
        <v>10223.543102945729</v>
      </c>
      <c r="E31" s="54">
        <v>218.98240495560694</v>
      </c>
      <c r="F31" s="13">
        <v>13564.27833256313</v>
      </c>
      <c r="G31" s="13">
        <v>3521.1254152092024</v>
      </c>
      <c r="H31" s="13">
        <v>31146.812658687249</v>
      </c>
      <c r="I31" s="13">
        <v>67976.889601993738</v>
      </c>
      <c r="J31" s="13">
        <v>0</v>
      </c>
      <c r="K31" s="13">
        <v>7703.3612579395167</v>
      </c>
      <c r="L31" s="13">
        <v>102.16103925850418</v>
      </c>
      <c r="M31" s="13">
        <v>156.39260460281236</v>
      </c>
      <c r="N31" s="13">
        <v>124171.02091025414</v>
      </c>
      <c r="O31" s="55">
        <v>769.64534404155484</v>
      </c>
      <c r="P31" s="54">
        <v>1327.7062707681816</v>
      </c>
      <c r="Q31" s="13">
        <v>146699.64764809672</v>
      </c>
      <c r="R31" s="13">
        <v>42690.027532955079</v>
      </c>
      <c r="S31" s="13">
        <v>316480.34811027942</v>
      </c>
      <c r="T31" s="13">
        <v>313626.7171149677</v>
      </c>
      <c r="U31" s="13">
        <v>1536.6640133243291</v>
      </c>
      <c r="V31" s="13">
        <v>16729.786021763783</v>
      </c>
      <c r="W31" s="13">
        <v>1018.9670989695821</v>
      </c>
      <c r="X31" s="13">
        <v>990.55005887137941</v>
      </c>
      <c r="Y31" s="13">
        <v>839772.70759922813</v>
      </c>
      <c r="Z31" s="55">
        <v>5364.2733616042433</v>
      </c>
      <c r="AA31" s="54">
        <v>1028.7852483949162</v>
      </c>
      <c r="AB31" s="13">
        <v>142443.28673623572</v>
      </c>
      <c r="AC31" s="13">
        <v>41266.171295836626</v>
      </c>
      <c r="AD31" s="13">
        <v>253853.97262513061</v>
      </c>
      <c r="AE31" s="13">
        <v>141701.83277260803</v>
      </c>
      <c r="AF31" s="13">
        <v>433.40267666172326</v>
      </c>
      <c r="AG31" s="13">
        <v>3976.1639223416096</v>
      </c>
      <c r="AH31" s="13">
        <v>0</v>
      </c>
      <c r="AI31" s="13">
        <v>1776.8957039500674</v>
      </c>
      <c r="AJ31" s="13">
        <v>585451.72573276446</v>
      </c>
      <c r="AK31" s="55">
        <v>4089.62439729993</v>
      </c>
    </row>
    <row r="32" spans="1:37" x14ac:dyDescent="0.3">
      <c r="A32" s="21" t="s">
        <v>77</v>
      </c>
      <c r="B32" s="22">
        <v>8540.6218936010155</v>
      </c>
      <c r="C32" s="22">
        <v>3624869.3971634577</v>
      </c>
      <c r="D32" s="22">
        <v>34724.915586958312</v>
      </c>
      <c r="E32" s="56">
        <v>1203.549869418973</v>
      </c>
      <c r="F32" s="22">
        <v>88317.212760119903</v>
      </c>
      <c r="G32" s="22">
        <v>20638.955111154464</v>
      </c>
      <c r="H32" s="22">
        <v>127163.54974922414</v>
      </c>
      <c r="I32" s="22">
        <v>185988.14993078326</v>
      </c>
      <c r="J32" s="22">
        <v>292.92201522785433</v>
      </c>
      <c r="K32" s="22">
        <v>10331.062453399642</v>
      </c>
      <c r="L32" s="22">
        <v>102.16103925850418</v>
      </c>
      <c r="M32" s="22">
        <v>41592.40876253137</v>
      </c>
      <c r="N32" s="22">
        <v>474426.42182169907</v>
      </c>
      <c r="O32" s="57">
        <v>4686.8114282267015</v>
      </c>
      <c r="P32" s="56">
        <v>5372.4922688635197</v>
      </c>
      <c r="Q32" s="22">
        <v>526137.26804663881</v>
      </c>
      <c r="R32" s="22">
        <v>104644.84310891471</v>
      </c>
      <c r="S32" s="22">
        <v>716045.98929536319</v>
      </c>
      <c r="T32" s="22">
        <v>768993.17148072505</v>
      </c>
      <c r="U32" s="22">
        <v>11814.188297060957</v>
      </c>
      <c r="V32" s="22">
        <v>20842.798144567383</v>
      </c>
      <c r="W32" s="22">
        <v>1242.1424849856137</v>
      </c>
      <c r="X32" s="22">
        <v>128005.5524337297</v>
      </c>
      <c r="Y32" s="22">
        <v>2277725.9532919852</v>
      </c>
      <c r="Z32" s="57">
        <v>22083.108377857887</v>
      </c>
      <c r="AA32" s="56">
        <v>1964.5797553185239</v>
      </c>
      <c r="AB32" s="22">
        <v>235533.99570573511</v>
      </c>
      <c r="AC32" s="22">
        <v>60721.022733090824</v>
      </c>
      <c r="AD32" s="22">
        <v>334021.79789905617</v>
      </c>
      <c r="AE32" s="22">
        <v>192848.07513562622</v>
      </c>
      <c r="AF32" s="22">
        <v>4365.3678704851227</v>
      </c>
      <c r="AG32" s="22">
        <v>4894.0352911791615</v>
      </c>
      <c r="AH32" s="22">
        <v>0</v>
      </c>
      <c r="AI32" s="22">
        <v>40332.727414598681</v>
      </c>
      <c r="AJ32" s="22">
        <v>872717.02204977174</v>
      </c>
      <c r="AK32" s="57">
        <v>7954.9957808737217</v>
      </c>
    </row>
    <row r="33" spans="1:37" x14ac:dyDescent="0.3">
      <c r="A33" s="16" t="s">
        <v>78</v>
      </c>
      <c r="B33" s="13"/>
      <c r="C33" s="13"/>
      <c r="D33" s="13"/>
      <c r="E33" s="54"/>
      <c r="F33" s="13"/>
      <c r="G33" s="13"/>
      <c r="H33" s="13"/>
      <c r="I33" s="13"/>
      <c r="J33" s="13"/>
      <c r="K33" s="13"/>
      <c r="L33" s="13"/>
      <c r="M33" s="13"/>
      <c r="N33" s="13"/>
      <c r="O33" s="55"/>
      <c r="P33" s="54"/>
      <c r="Q33" s="13"/>
      <c r="R33" s="13"/>
      <c r="S33" s="13"/>
      <c r="T33" s="13"/>
      <c r="U33" s="13"/>
      <c r="V33" s="13"/>
      <c r="W33" s="13"/>
      <c r="X33" s="13"/>
      <c r="Y33" s="13"/>
      <c r="Z33" s="55"/>
      <c r="AA33" s="54"/>
      <c r="AB33" s="13"/>
      <c r="AC33" s="13"/>
      <c r="AD33" s="13"/>
      <c r="AE33" s="13"/>
      <c r="AF33" s="13"/>
      <c r="AG33" s="13"/>
      <c r="AH33" s="13"/>
      <c r="AI33" s="13"/>
      <c r="AJ33" s="13"/>
      <c r="AK33" s="55"/>
    </row>
    <row r="34" spans="1:37" x14ac:dyDescent="0.3">
      <c r="A34" s="20" t="s">
        <v>33</v>
      </c>
      <c r="B34" s="13">
        <v>2001.8340412320294</v>
      </c>
      <c r="C34" s="13">
        <v>398773.61666673038</v>
      </c>
      <c r="D34" s="13">
        <v>6266.9588754029073</v>
      </c>
      <c r="E34" s="54">
        <v>228.29264339127599</v>
      </c>
      <c r="F34" s="13">
        <v>16014.315497685731</v>
      </c>
      <c r="G34" s="13">
        <v>2093.5641870564609</v>
      </c>
      <c r="H34" s="13">
        <v>899.65945356549867</v>
      </c>
      <c r="I34" s="13">
        <v>10249.438983695436</v>
      </c>
      <c r="J34" s="13">
        <v>4797.9099469108305</v>
      </c>
      <c r="K34" s="13">
        <v>769.99299967366858</v>
      </c>
      <c r="L34" s="13">
        <v>41.208834552228367</v>
      </c>
      <c r="M34" s="13">
        <v>2317.8899148989499</v>
      </c>
      <c r="N34" s="13">
        <v>37183.979818038802</v>
      </c>
      <c r="O34" s="55">
        <v>703.86118753024653</v>
      </c>
      <c r="P34" s="54">
        <v>1505.8543268146655</v>
      </c>
      <c r="Q34" s="13">
        <v>198923.46477509738</v>
      </c>
      <c r="R34" s="13">
        <v>3311.5098013120996</v>
      </c>
      <c r="S34" s="13">
        <v>4857.4478793212584</v>
      </c>
      <c r="T34" s="13">
        <v>39606.286789026359</v>
      </c>
      <c r="U34" s="13">
        <v>61236.424317794015</v>
      </c>
      <c r="V34" s="13">
        <v>2985.6142084352878</v>
      </c>
      <c r="W34" s="13">
        <v>594.09813086595318</v>
      </c>
      <c r="X34" s="13">
        <v>11196.267417890342</v>
      </c>
      <c r="Y34" s="13">
        <v>322711.11331974273</v>
      </c>
      <c r="Z34" s="55">
        <v>4757.6009642921308</v>
      </c>
      <c r="AA34" s="54">
        <v>267.68707102608789</v>
      </c>
      <c r="AB34" s="13">
        <v>26811.097435117132</v>
      </c>
      <c r="AC34" s="13">
        <v>290.93266913028776</v>
      </c>
      <c r="AD34" s="13">
        <v>1707.8130720391448</v>
      </c>
      <c r="AE34" s="13">
        <v>3266.461782454965</v>
      </c>
      <c r="AF34" s="13">
        <v>4825.157898331584</v>
      </c>
      <c r="AG34" s="13">
        <v>287.44318253775702</v>
      </c>
      <c r="AH34" s="13">
        <v>322.19782093342764</v>
      </c>
      <c r="AI34" s="13">
        <v>1367.4196684043702</v>
      </c>
      <c r="AJ34" s="13">
        <v>38878.523528948666</v>
      </c>
      <c r="AK34" s="55">
        <v>805.49672358052999</v>
      </c>
    </row>
    <row r="35" spans="1:37" x14ac:dyDescent="0.3">
      <c r="A35" s="20" t="s">
        <v>34</v>
      </c>
      <c r="B35" s="13">
        <v>1540.0757762432629</v>
      </c>
      <c r="C35" s="13">
        <v>538138.92844066932</v>
      </c>
      <c r="D35" s="13">
        <v>4787.3004752919633</v>
      </c>
      <c r="E35" s="54">
        <v>161.23418232958659</v>
      </c>
      <c r="F35" s="13">
        <v>8583.5451227919493</v>
      </c>
      <c r="G35" s="13">
        <v>274.56841341249032</v>
      </c>
      <c r="H35" s="13">
        <v>5442.1936398242988</v>
      </c>
      <c r="I35" s="13">
        <v>30419.866067334831</v>
      </c>
      <c r="J35" s="13">
        <v>456.10298157735326</v>
      </c>
      <c r="K35" s="13">
        <v>11755.259292893334</v>
      </c>
      <c r="L35" s="13">
        <v>88.510618442660274</v>
      </c>
      <c r="M35" s="13">
        <v>92.02465928066178</v>
      </c>
      <c r="N35" s="13">
        <v>57112.070795557585</v>
      </c>
      <c r="O35" s="55">
        <v>473.8893165651557</v>
      </c>
      <c r="P35" s="54">
        <v>1164.3177805389312</v>
      </c>
      <c r="Q35" s="13">
        <v>188342.50932087901</v>
      </c>
      <c r="R35" s="13">
        <v>11162.077335072925</v>
      </c>
      <c r="S35" s="13">
        <v>41905.108422067817</v>
      </c>
      <c r="T35" s="13">
        <v>112572.48841594561</v>
      </c>
      <c r="U35" s="13">
        <v>6515.9250220989925</v>
      </c>
      <c r="V35" s="13">
        <v>53774.392301887245</v>
      </c>
      <c r="W35" s="13">
        <v>98.350404330629416</v>
      </c>
      <c r="X35" s="13">
        <v>1369.0756049280228</v>
      </c>
      <c r="Y35" s="13">
        <v>415739.92682721029</v>
      </c>
      <c r="Z35" s="55">
        <v>3679.6999467485316</v>
      </c>
      <c r="AA35" s="54">
        <v>214.52381337474503</v>
      </c>
      <c r="AB35" s="13">
        <v>42467.164843166312</v>
      </c>
      <c r="AC35" s="13">
        <v>881.40936464535775</v>
      </c>
      <c r="AD35" s="13">
        <v>4038.138751968826</v>
      </c>
      <c r="AE35" s="13">
        <v>10745.023091231391</v>
      </c>
      <c r="AF35" s="13">
        <v>627.55736228390526</v>
      </c>
      <c r="AG35" s="13">
        <v>6182.2874389124754</v>
      </c>
      <c r="AH35" s="13">
        <v>0</v>
      </c>
      <c r="AI35" s="13">
        <v>345.34996569319975</v>
      </c>
      <c r="AJ35" s="13">
        <v>65286.93081790147</v>
      </c>
      <c r="AK35" s="55">
        <v>633.71121197827631</v>
      </c>
    </row>
    <row r="36" spans="1:37" x14ac:dyDescent="0.3">
      <c r="A36" s="21" t="s">
        <v>79</v>
      </c>
      <c r="B36" s="22">
        <v>3541.9098174752926</v>
      </c>
      <c r="C36" s="22">
        <v>936912.54510739958</v>
      </c>
      <c r="D36" s="22">
        <v>11054.259350694871</v>
      </c>
      <c r="E36" s="56">
        <v>389.52682572086258</v>
      </c>
      <c r="F36" s="22">
        <v>24597.860620477681</v>
      </c>
      <c r="G36" s="22">
        <v>2368.1326004689513</v>
      </c>
      <c r="H36" s="22">
        <v>6341.8530933897973</v>
      </c>
      <c r="I36" s="22">
        <v>40669.305051030271</v>
      </c>
      <c r="J36" s="22">
        <v>5254.0129284881841</v>
      </c>
      <c r="K36" s="22">
        <v>12525.252292567002</v>
      </c>
      <c r="L36" s="22">
        <v>129.71945299488863</v>
      </c>
      <c r="M36" s="22">
        <v>2409.9145741796115</v>
      </c>
      <c r="N36" s="22">
        <v>94296.050613596381</v>
      </c>
      <c r="O36" s="57">
        <v>1177.7505040954022</v>
      </c>
      <c r="P36" s="56">
        <v>2670.1721073535964</v>
      </c>
      <c r="Q36" s="22">
        <v>387265.97409597639</v>
      </c>
      <c r="R36" s="22">
        <v>14473.587136385024</v>
      </c>
      <c r="S36" s="22">
        <v>46762.556301389079</v>
      </c>
      <c r="T36" s="22">
        <v>152178.77520497196</v>
      </c>
      <c r="U36" s="22">
        <v>67752.349339893</v>
      </c>
      <c r="V36" s="22">
        <v>56760.006510322535</v>
      </c>
      <c r="W36" s="22">
        <v>692.44853519658261</v>
      </c>
      <c r="X36" s="22">
        <v>12565.343022818364</v>
      </c>
      <c r="Y36" s="22">
        <v>738451.04014695261</v>
      </c>
      <c r="Z36" s="57">
        <v>8437.300911040662</v>
      </c>
      <c r="AA36" s="56">
        <v>482.21088440083292</v>
      </c>
      <c r="AB36" s="22">
        <v>69278.262278283451</v>
      </c>
      <c r="AC36" s="22">
        <v>1172.3420337756456</v>
      </c>
      <c r="AD36" s="22">
        <v>5745.9518240079706</v>
      </c>
      <c r="AE36" s="22">
        <v>14011.484873686357</v>
      </c>
      <c r="AF36" s="22">
        <v>5452.7152606154896</v>
      </c>
      <c r="AG36" s="22">
        <v>6469.7306214502323</v>
      </c>
      <c r="AH36" s="22">
        <v>322.19782093342764</v>
      </c>
      <c r="AI36" s="22">
        <v>1712.7696340975699</v>
      </c>
      <c r="AJ36" s="22">
        <v>104165.45434685009</v>
      </c>
      <c r="AK36" s="57">
        <v>1439.2079355588062</v>
      </c>
    </row>
    <row r="37" spans="1:37" x14ac:dyDescent="0.3">
      <c r="A37" s="75" t="s">
        <v>92</v>
      </c>
      <c r="B37" s="76">
        <v>20389.998828338179</v>
      </c>
      <c r="C37" s="76">
        <v>9224575.9705915917</v>
      </c>
      <c r="D37" s="76">
        <v>82908.118799042335</v>
      </c>
      <c r="E37" s="59">
        <v>2650.9935882104428</v>
      </c>
      <c r="F37" s="29">
        <v>241612.38450362463</v>
      </c>
      <c r="G37" s="29">
        <v>51353.600820414504</v>
      </c>
      <c r="H37" s="29">
        <v>298527.46287942486</v>
      </c>
      <c r="I37" s="29">
        <v>370397.21716941748</v>
      </c>
      <c r="J37" s="29">
        <v>14784.918425168651</v>
      </c>
      <c r="K37" s="29">
        <v>22947.097595081097</v>
      </c>
      <c r="L37" s="29">
        <v>9788.7325700172241</v>
      </c>
      <c r="M37" s="29">
        <v>128389.01475287427</v>
      </c>
      <c r="N37" s="29">
        <v>1137800.428716023</v>
      </c>
      <c r="O37" s="58">
        <v>10797.325233366157</v>
      </c>
      <c r="P37" s="59">
        <v>13416.342964875003</v>
      </c>
      <c r="Q37" s="29">
        <v>1511955.865051785</v>
      </c>
      <c r="R37" s="29">
        <v>286351.41181393934</v>
      </c>
      <c r="S37" s="29">
        <v>1798455.4715369139</v>
      </c>
      <c r="T37" s="29">
        <v>1789615.4730991474</v>
      </c>
      <c r="U37" s="29">
        <v>101117.43411933765</v>
      </c>
      <c r="V37" s="29">
        <v>77680.214963335922</v>
      </c>
      <c r="W37" s="29">
        <v>85453.114380798026</v>
      </c>
      <c r="X37" s="29">
        <v>422296.62109490368</v>
      </c>
      <c r="Y37" s="29">
        <v>6072925.6060601622</v>
      </c>
      <c r="Z37" s="58">
        <v>54295.16615124658</v>
      </c>
      <c r="AA37" s="59">
        <v>4322.6622752527373</v>
      </c>
      <c r="AB37" s="29">
        <v>577399.70089034981</v>
      </c>
      <c r="AC37" s="29">
        <v>121451.02516680234</v>
      </c>
      <c r="AD37" s="29">
        <v>736587.82304540765</v>
      </c>
      <c r="AE37" s="29">
        <v>381742.50255705789</v>
      </c>
      <c r="AF37" s="29">
        <v>17938.778014647847</v>
      </c>
      <c r="AG37" s="29">
        <v>11386.407235489783</v>
      </c>
      <c r="AH37" s="29">
        <v>19807.035705307084</v>
      </c>
      <c r="AI37" s="29">
        <v>147536.66320034445</v>
      </c>
      <c r="AJ37" s="29">
        <v>2013849.9358154065</v>
      </c>
      <c r="AK37" s="58">
        <v>17815.627414429597</v>
      </c>
    </row>
    <row r="38" spans="1:37" x14ac:dyDescent="0.3">
      <c r="A38" s="74" t="s">
        <v>47</v>
      </c>
      <c r="B38" s="8"/>
      <c r="C38" s="8"/>
      <c r="D38" s="8"/>
      <c r="E38" s="52"/>
      <c r="F38" s="8"/>
      <c r="G38" s="8"/>
      <c r="H38" s="8"/>
      <c r="I38" s="8"/>
      <c r="J38" s="8"/>
      <c r="K38" s="8"/>
      <c r="L38" s="8"/>
      <c r="M38" s="8"/>
      <c r="N38" s="8"/>
      <c r="O38" s="53"/>
      <c r="P38" s="52"/>
      <c r="Q38" s="8"/>
      <c r="R38" s="8"/>
      <c r="S38" s="8"/>
      <c r="T38" s="8"/>
      <c r="U38" s="8"/>
      <c r="V38" s="8"/>
      <c r="W38" s="8"/>
      <c r="X38" s="8"/>
      <c r="Y38" s="8"/>
      <c r="Z38" s="53"/>
      <c r="AA38" s="52"/>
      <c r="AB38" s="8"/>
      <c r="AC38" s="8"/>
      <c r="AD38" s="8"/>
      <c r="AE38" s="8"/>
      <c r="AF38" s="8"/>
      <c r="AG38" s="8"/>
      <c r="AH38" s="8"/>
      <c r="AI38" s="8"/>
      <c r="AJ38" s="8"/>
      <c r="AK38" s="53"/>
    </row>
    <row r="39" spans="1:37" x14ac:dyDescent="0.3">
      <c r="A39" s="16" t="s">
        <v>74</v>
      </c>
      <c r="B39" s="13"/>
      <c r="C39" s="13"/>
      <c r="D39" s="13"/>
      <c r="E39" s="54"/>
      <c r="F39" s="13"/>
      <c r="G39" s="13"/>
      <c r="H39" s="13"/>
      <c r="I39" s="13"/>
      <c r="J39" s="13"/>
      <c r="K39" s="13"/>
      <c r="L39" s="13"/>
      <c r="M39" s="13"/>
      <c r="N39" s="13"/>
      <c r="O39" s="55"/>
      <c r="P39" s="54"/>
      <c r="Q39" s="13"/>
      <c r="R39" s="13"/>
      <c r="S39" s="13"/>
      <c r="T39" s="13"/>
      <c r="U39" s="13"/>
      <c r="V39" s="13"/>
      <c r="W39" s="13"/>
      <c r="X39" s="13"/>
      <c r="Y39" s="13"/>
      <c r="Z39" s="55"/>
      <c r="AA39" s="54"/>
      <c r="AB39" s="13"/>
      <c r="AC39" s="13"/>
      <c r="AD39" s="13"/>
      <c r="AE39" s="13"/>
      <c r="AF39" s="13"/>
      <c r="AG39" s="13"/>
      <c r="AH39" s="13"/>
      <c r="AI39" s="13"/>
      <c r="AJ39" s="13"/>
      <c r="AK39" s="55"/>
    </row>
    <row r="40" spans="1:37" x14ac:dyDescent="0.3">
      <c r="A40" s="20" t="s">
        <v>33</v>
      </c>
      <c r="B40" s="13">
        <v>6759.9170022014878</v>
      </c>
      <c r="C40" s="13">
        <v>2319765.064423955</v>
      </c>
      <c r="D40" s="13">
        <v>30592.218901237222</v>
      </c>
      <c r="E40" s="54">
        <v>1035.3702601060829</v>
      </c>
      <c r="F40" s="13">
        <v>156837.65655221554</v>
      </c>
      <c r="G40" s="13">
        <v>34226.032333896852</v>
      </c>
      <c r="H40" s="13">
        <v>87534.827975992477</v>
      </c>
      <c r="I40" s="13">
        <v>52740.710409194471</v>
      </c>
      <c r="J40" s="13">
        <v>6301.2807048944214</v>
      </c>
      <c r="K40" s="13">
        <v>0</v>
      </c>
      <c r="L40" s="13">
        <v>1686.1441384681384</v>
      </c>
      <c r="M40" s="13">
        <v>46492.187529554911</v>
      </c>
      <c r="N40" s="13">
        <v>385818.83964421682</v>
      </c>
      <c r="O40" s="55">
        <v>4730.6917495072712</v>
      </c>
      <c r="P40" s="54">
        <v>4745.8010196207388</v>
      </c>
      <c r="Q40" s="13">
        <v>699503.15749086952</v>
      </c>
      <c r="R40" s="13">
        <v>149292.00050097881</v>
      </c>
      <c r="S40" s="13">
        <v>431633.52527530905</v>
      </c>
      <c r="T40" s="13">
        <v>157825.26025662714</v>
      </c>
      <c r="U40" s="13">
        <v>28460.779447823257</v>
      </c>
      <c r="V40" s="13">
        <v>0</v>
      </c>
      <c r="W40" s="13">
        <v>9320.8530057863318</v>
      </c>
      <c r="X40" s="13">
        <v>156979.01495382449</v>
      </c>
      <c r="Y40" s="13">
        <v>1633014.5909312186</v>
      </c>
      <c r="Z40" s="55">
        <v>21250.600614849391</v>
      </c>
      <c r="AA40" s="54">
        <v>978.74572247466608</v>
      </c>
      <c r="AB40" s="13">
        <v>151748.42526741335</v>
      </c>
      <c r="AC40" s="13">
        <v>18674.165024876038</v>
      </c>
      <c r="AD40" s="13">
        <v>73574.372702177905</v>
      </c>
      <c r="AE40" s="13">
        <v>36047.631516146503</v>
      </c>
      <c r="AF40" s="13">
        <v>1736.1444656193862</v>
      </c>
      <c r="AG40" s="13">
        <v>0</v>
      </c>
      <c r="AH40" s="13">
        <v>1117.8310140819658</v>
      </c>
      <c r="AI40" s="13">
        <v>18033.063858204194</v>
      </c>
      <c r="AJ40" s="13">
        <v>300931.63384851936</v>
      </c>
      <c r="AK40" s="55">
        <v>4610.92653688056</v>
      </c>
    </row>
    <row r="41" spans="1:37" x14ac:dyDescent="0.3">
      <c r="A41" s="20" t="s">
        <v>34</v>
      </c>
      <c r="B41" s="13">
        <v>4800.0619747772471</v>
      </c>
      <c r="C41" s="13">
        <v>3450779.7396004465</v>
      </c>
      <c r="D41" s="13">
        <v>20414.590465767847</v>
      </c>
      <c r="E41" s="54">
        <v>375.33430815600451</v>
      </c>
      <c r="F41" s="13">
        <v>31614.45378130949</v>
      </c>
      <c r="G41" s="13">
        <v>10455.446658244555</v>
      </c>
      <c r="H41" s="13">
        <v>100967.77783224059</v>
      </c>
      <c r="I41" s="13">
        <v>102773.50971110279</v>
      </c>
      <c r="J41" s="13">
        <v>777.19087436863936</v>
      </c>
      <c r="K41" s="13">
        <v>0</v>
      </c>
      <c r="L41" s="13">
        <v>22593.605430162228</v>
      </c>
      <c r="M41" s="13">
        <v>2998.6501557093106</v>
      </c>
      <c r="N41" s="13">
        <v>272180.63444313762</v>
      </c>
      <c r="O41" s="55">
        <v>1686.2920265043283</v>
      </c>
      <c r="P41" s="54">
        <v>3174.0839575419836</v>
      </c>
      <c r="Q41" s="13">
        <v>361786.80841153947</v>
      </c>
      <c r="R41" s="13">
        <v>146580.18589277234</v>
      </c>
      <c r="S41" s="13">
        <v>876525.70426089573</v>
      </c>
      <c r="T41" s="13">
        <v>766376.82550862851</v>
      </c>
      <c r="U41" s="13">
        <v>3090.7942732307265</v>
      </c>
      <c r="V41" s="13">
        <v>80.680079550507898</v>
      </c>
      <c r="W41" s="13">
        <v>135436.24250712505</v>
      </c>
      <c r="X41" s="13">
        <v>10262.892149454299</v>
      </c>
      <c r="Y41" s="13">
        <v>2300140.1330831968</v>
      </c>
      <c r="Z41" s="55">
        <v>13658.567939125876</v>
      </c>
      <c r="AA41" s="54">
        <v>1250.6437090792592</v>
      </c>
      <c r="AB41" s="13">
        <v>161919.29808557266</v>
      </c>
      <c r="AC41" s="13">
        <v>126065.03225010021</v>
      </c>
      <c r="AD41" s="13">
        <v>349139.56610035041</v>
      </c>
      <c r="AE41" s="13">
        <v>196940.86342874181</v>
      </c>
      <c r="AF41" s="13">
        <v>369.61124424460081</v>
      </c>
      <c r="AG41" s="13">
        <v>345.22107574902174</v>
      </c>
      <c r="AH41" s="13">
        <v>41975.103634632243</v>
      </c>
      <c r="AI41" s="13">
        <v>1704.2762547228108</v>
      </c>
      <c r="AJ41" s="13">
        <v>878458.97207411379</v>
      </c>
      <c r="AK41" s="55">
        <v>5069.7305001376426</v>
      </c>
    </row>
    <row r="42" spans="1:37" x14ac:dyDescent="0.3">
      <c r="A42" s="21" t="s">
        <v>75</v>
      </c>
      <c r="B42" s="22">
        <v>11559.978976978735</v>
      </c>
      <c r="C42" s="22">
        <v>5770544.8040244011</v>
      </c>
      <c r="D42" s="22">
        <v>51006.809367005073</v>
      </c>
      <c r="E42" s="56">
        <v>1410.7045682620874</v>
      </c>
      <c r="F42" s="22">
        <v>188452.11033352502</v>
      </c>
      <c r="G42" s="22">
        <v>44681.478992141405</v>
      </c>
      <c r="H42" s="22">
        <v>188502.60580823309</v>
      </c>
      <c r="I42" s="22">
        <v>155514.22012029725</v>
      </c>
      <c r="J42" s="22">
        <v>7078.4715792630604</v>
      </c>
      <c r="K42" s="22">
        <v>0</v>
      </c>
      <c r="L42" s="22">
        <v>24279.749568630366</v>
      </c>
      <c r="M42" s="22">
        <v>49490.837685264225</v>
      </c>
      <c r="N42" s="22">
        <v>657999.47408735449</v>
      </c>
      <c r="O42" s="57">
        <v>6416.9837760115997</v>
      </c>
      <c r="P42" s="56">
        <v>7919.8849771627229</v>
      </c>
      <c r="Q42" s="22">
        <v>1061289.9659024091</v>
      </c>
      <c r="R42" s="22">
        <v>295872.18639375118</v>
      </c>
      <c r="S42" s="22">
        <v>1308159.2295362048</v>
      </c>
      <c r="T42" s="22">
        <v>924202.08576525562</v>
      </c>
      <c r="U42" s="22">
        <v>31551.573721053985</v>
      </c>
      <c r="V42" s="22">
        <v>80.680079550507898</v>
      </c>
      <c r="W42" s="22">
        <v>144757.09551291139</v>
      </c>
      <c r="X42" s="22">
        <v>167241.90710327879</v>
      </c>
      <c r="Y42" s="22">
        <v>3933154.7240144126</v>
      </c>
      <c r="Z42" s="57">
        <v>34909.168553975265</v>
      </c>
      <c r="AA42" s="56">
        <v>2229.3894315539255</v>
      </c>
      <c r="AB42" s="22">
        <v>313667.72335298604</v>
      </c>
      <c r="AC42" s="22">
        <v>144739.19727497624</v>
      </c>
      <c r="AD42" s="22">
        <v>422713.93880252831</v>
      </c>
      <c r="AE42" s="22">
        <v>232988.49494488831</v>
      </c>
      <c r="AF42" s="22">
        <v>2105.7557098639872</v>
      </c>
      <c r="AG42" s="22">
        <v>345.22107574902174</v>
      </c>
      <c r="AH42" s="22">
        <v>43092.93464871421</v>
      </c>
      <c r="AI42" s="22">
        <v>19737.340112927006</v>
      </c>
      <c r="AJ42" s="22">
        <v>1179390.6059226338</v>
      </c>
      <c r="AK42" s="57">
        <v>9680.6570370182017</v>
      </c>
    </row>
    <row r="43" spans="1:37" x14ac:dyDescent="0.3">
      <c r="A43" s="16" t="s">
        <v>76</v>
      </c>
      <c r="B43" s="13"/>
      <c r="C43" s="13"/>
      <c r="D43" s="13"/>
      <c r="E43" s="54"/>
      <c r="F43" s="13"/>
      <c r="G43" s="13"/>
      <c r="H43" s="13"/>
      <c r="I43" s="13"/>
      <c r="J43" s="13"/>
      <c r="K43" s="13"/>
      <c r="L43" s="13"/>
      <c r="M43" s="13"/>
      <c r="N43" s="13"/>
      <c r="O43" s="55"/>
      <c r="P43" s="54"/>
      <c r="Q43" s="13"/>
      <c r="R43" s="13"/>
      <c r="S43" s="13"/>
      <c r="T43" s="13"/>
      <c r="U43" s="13"/>
      <c r="V43" s="13"/>
      <c r="W43" s="13"/>
      <c r="X43" s="13"/>
      <c r="Y43" s="13"/>
      <c r="Z43" s="55"/>
      <c r="AA43" s="54"/>
      <c r="AB43" s="13"/>
      <c r="AC43" s="13"/>
      <c r="AD43" s="13"/>
      <c r="AE43" s="13"/>
      <c r="AF43" s="13"/>
      <c r="AG43" s="13"/>
      <c r="AH43" s="13"/>
      <c r="AI43" s="13"/>
      <c r="AJ43" s="13"/>
      <c r="AK43" s="55"/>
    </row>
    <row r="44" spans="1:37" x14ac:dyDescent="0.3">
      <c r="A44" s="20" t="s">
        <v>33</v>
      </c>
      <c r="B44" s="13">
        <v>0.20071695824248381</v>
      </c>
      <c r="C44" s="13">
        <v>60.474614499752676</v>
      </c>
      <c r="D44" s="13">
        <v>0.87572808881195696</v>
      </c>
      <c r="E44" s="54">
        <v>0.13680642761347692</v>
      </c>
      <c r="F44" s="13">
        <v>0</v>
      </c>
      <c r="G44" s="13">
        <v>0</v>
      </c>
      <c r="H44" s="13">
        <v>10.3013871928672</v>
      </c>
      <c r="I44" s="13">
        <v>30.917431802080102</v>
      </c>
      <c r="J44" s="13">
        <v>0</v>
      </c>
      <c r="K44" s="13">
        <v>0</v>
      </c>
      <c r="L44" s="13">
        <v>0</v>
      </c>
      <c r="M44" s="13">
        <v>0</v>
      </c>
      <c r="N44" s="13">
        <v>41.218818994947299</v>
      </c>
      <c r="O44" s="55">
        <v>0.5968864436775998</v>
      </c>
      <c r="P44" s="54">
        <v>6.3910530629006895E-2</v>
      </c>
      <c r="Q44" s="13">
        <v>0</v>
      </c>
      <c r="R44" s="13">
        <v>0</v>
      </c>
      <c r="S44" s="13">
        <v>4.8123990458335903</v>
      </c>
      <c r="T44" s="13">
        <v>14.443396458971785</v>
      </c>
      <c r="U44" s="13">
        <v>0</v>
      </c>
      <c r="V44" s="13">
        <v>0</v>
      </c>
      <c r="W44" s="13">
        <v>0</v>
      </c>
      <c r="X44" s="13">
        <v>0</v>
      </c>
      <c r="Y44" s="13">
        <v>19.255795504805377</v>
      </c>
      <c r="Z44" s="55">
        <v>0.27884164513435711</v>
      </c>
      <c r="AA44" s="54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55">
        <v>0</v>
      </c>
    </row>
    <row r="45" spans="1:37" x14ac:dyDescent="0.3">
      <c r="A45" s="20" t="s">
        <v>34</v>
      </c>
      <c r="B45" s="13">
        <v>26.095011709304831</v>
      </c>
      <c r="C45" s="13">
        <v>17647.496720852767</v>
      </c>
      <c r="D45" s="13">
        <v>113.99888618407905</v>
      </c>
      <c r="E45" s="54">
        <v>4.4396107310647555</v>
      </c>
      <c r="F45" s="13">
        <v>0</v>
      </c>
      <c r="G45" s="13">
        <v>120.3208854343883</v>
      </c>
      <c r="H45" s="13">
        <v>1183.6323307880793</v>
      </c>
      <c r="I45" s="13">
        <v>987.62721735002151</v>
      </c>
      <c r="J45" s="13">
        <v>0</v>
      </c>
      <c r="K45" s="13">
        <v>0</v>
      </c>
      <c r="L45" s="13">
        <v>238.61136887443155</v>
      </c>
      <c r="M45" s="13">
        <v>0</v>
      </c>
      <c r="N45" s="13">
        <v>2530.191802446921</v>
      </c>
      <c r="O45" s="55">
        <v>19.37002161963553</v>
      </c>
      <c r="P45" s="54">
        <v>17.353930546501477</v>
      </c>
      <c r="Q45" s="13">
        <v>0</v>
      </c>
      <c r="R45" s="13">
        <v>80.348996585222238</v>
      </c>
      <c r="S45" s="13">
        <v>4417.9717682725559</v>
      </c>
      <c r="T45" s="13">
        <v>5922.7616270381113</v>
      </c>
      <c r="U45" s="13">
        <v>0</v>
      </c>
      <c r="V45" s="13">
        <v>0</v>
      </c>
      <c r="W45" s="13">
        <v>2026.1759741529527</v>
      </c>
      <c r="X45" s="13">
        <v>0</v>
      </c>
      <c r="Y45" s="13">
        <v>12447.258366048842</v>
      </c>
      <c r="Z45" s="55">
        <v>75.861549070768007</v>
      </c>
      <c r="AA45" s="54">
        <v>4.3014704317385979</v>
      </c>
      <c r="AB45" s="13">
        <v>0</v>
      </c>
      <c r="AC45" s="13">
        <v>2.1941506345096258</v>
      </c>
      <c r="AD45" s="13">
        <v>1168.6835277913992</v>
      </c>
      <c r="AE45" s="13">
        <v>1077.6556512533009</v>
      </c>
      <c r="AF45" s="13">
        <v>0</v>
      </c>
      <c r="AG45" s="13">
        <v>0</v>
      </c>
      <c r="AH45" s="13">
        <v>421.51322267779619</v>
      </c>
      <c r="AI45" s="13">
        <v>0</v>
      </c>
      <c r="AJ45" s="13">
        <v>2670.0465523570056</v>
      </c>
      <c r="AK45" s="55">
        <v>18.767315493675504</v>
      </c>
    </row>
    <row r="46" spans="1:37" x14ac:dyDescent="0.3">
      <c r="A46" s="21" t="s">
        <v>77</v>
      </c>
      <c r="B46" s="22">
        <v>26.295728667547316</v>
      </c>
      <c r="C46" s="22">
        <v>17707.971335352522</v>
      </c>
      <c r="D46" s="22">
        <v>114.87461427289101</v>
      </c>
      <c r="E46" s="56">
        <v>4.5764171586782325</v>
      </c>
      <c r="F46" s="22">
        <v>0</v>
      </c>
      <c r="G46" s="22">
        <v>120.3208854343883</v>
      </c>
      <c r="H46" s="22">
        <v>1193.9337179809465</v>
      </c>
      <c r="I46" s="22">
        <v>1018.5446491521016</v>
      </c>
      <c r="J46" s="22">
        <v>0</v>
      </c>
      <c r="K46" s="22">
        <v>0</v>
      </c>
      <c r="L46" s="22">
        <v>238.61136887443155</v>
      </c>
      <c r="M46" s="22">
        <v>0</v>
      </c>
      <c r="N46" s="22">
        <v>2571.4106214418684</v>
      </c>
      <c r="O46" s="57">
        <v>19.966908063313131</v>
      </c>
      <c r="P46" s="56">
        <v>17.417841077130483</v>
      </c>
      <c r="Q46" s="22">
        <v>0</v>
      </c>
      <c r="R46" s="22">
        <v>80.348996585222238</v>
      </c>
      <c r="S46" s="22">
        <v>4422.7841673183893</v>
      </c>
      <c r="T46" s="22">
        <v>5937.2050234970829</v>
      </c>
      <c r="U46" s="22">
        <v>0</v>
      </c>
      <c r="V46" s="22">
        <v>0</v>
      </c>
      <c r="W46" s="22">
        <v>2026.1759741529527</v>
      </c>
      <c r="X46" s="22">
        <v>0</v>
      </c>
      <c r="Y46" s="22">
        <v>12466.514161553649</v>
      </c>
      <c r="Z46" s="57">
        <v>76.14039071590237</v>
      </c>
      <c r="AA46" s="56">
        <v>4.3014704317385979</v>
      </c>
      <c r="AB46" s="22">
        <v>0</v>
      </c>
      <c r="AC46" s="22">
        <v>2.1941506345096258</v>
      </c>
      <c r="AD46" s="22">
        <v>1168.6835277913992</v>
      </c>
      <c r="AE46" s="22">
        <v>1077.6556512533009</v>
      </c>
      <c r="AF46" s="22">
        <v>0</v>
      </c>
      <c r="AG46" s="22">
        <v>0</v>
      </c>
      <c r="AH46" s="22">
        <v>421.51322267779619</v>
      </c>
      <c r="AI46" s="22">
        <v>0</v>
      </c>
      <c r="AJ46" s="22">
        <v>2670.0465523570056</v>
      </c>
      <c r="AK46" s="57">
        <v>18.767315493675504</v>
      </c>
    </row>
    <row r="47" spans="1:37" x14ac:dyDescent="0.3">
      <c r="A47" s="16" t="s">
        <v>78</v>
      </c>
      <c r="B47" s="13"/>
      <c r="C47" s="13"/>
      <c r="D47" s="13"/>
      <c r="E47" s="54"/>
      <c r="F47" s="13"/>
      <c r="G47" s="13"/>
      <c r="H47" s="13"/>
      <c r="I47" s="13"/>
      <c r="J47" s="13"/>
      <c r="K47" s="13"/>
      <c r="L47" s="13"/>
      <c r="M47" s="13"/>
      <c r="N47" s="13"/>
      <c r="O47" s="55"/>
      <c r="P47" s="54"/>
      <c r="Q47" s="13"/>
      <c r="R47" s="13"/>
      <c r="S47" s="13"/>
      <c r="T47" s="13"/>
      <c r="U47" s="13"/>
      <c r="V47" s="13"/>
      <c r="W47" s="13"/>
      <c r="X47" s="13"/>
      <c r="Y47" s="13"/>
      <c r="Z47" s="55"/>
      <c r="AA47" s="54"/>
      <c r="AB47" s="13"/>
      <c r="AC47" s="13"/>
      <c r="AD47" s="13"/>
      <c r="AE47" s="13"/>
      <c r="AF47" s="13"/>
      <c r="AG47" s="13"/>
      <c r="AH47" s="13"/>
      <c r="AI47" s="13"/>
      <c r="AJ47" s="13"/>
      <c r="AK47" s="55"/>
    </row>
    <row r="48" spans="1:37" x14ac:dyDescent="0.3">
      <c r="A48" s="20" t="s">
        <v>33</v>
      </c>
      <c r="B48" s="13">
        <v>0</v>
      </c>
      <c r="C48" s="13">
        <v>0</v>
      </c>
      <c r="D48" s="13">
        <v>0</v>
      </c>
      <c r="E48" s="5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55">
        <v>0</v>
      </c>
      <c r="P48" s="54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55">
        <v>0</v>
      </c>
      <c r="AA48" s="54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55">
        <v>0</v>
      </c>
    </row>
    <row r="49" spans="1:37" x14ac:dyDescent="0.3">
      <c r="A49" s="20" t="s">
        <v>34</v>
      </c>
      <c r="B49" s="13">
        <v>0</v>
      </c>
      <c r="C49" s="13">
        <v>0</v>
      </c>
      <c r="D49" s="13">
        <v>0</v>
      </c>
      <c r="E49" s="5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55">
        <v>0</v>
      </c>
      <c r="P49" s="54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55">
        <v>0</v>
      </c>
      <c r="AA49" s="54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55">
        <v>0</v>
      </c>
    </row>
    <row r="50" spans="1:37" x14ac:dyDescent="0.3">
      <c r="A50" s="21" t="s">
        <v>79</v>
      </c>
      <c r="B50" s="22">
        <v>0</v>
      </c>
      <c r="C50" s="22">
        <v>0</v>
      </c>
      <c r="D50" s="22">
        <v>0</v>
      </c>
      <c r="E50" s="56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57">
        <v>0</v>
      </c>
      <c r="P50" s="56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57">
        <v>0</v>
      </c>
      <c r="AA50" s="56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57">
        <v>0</v>
      </c>
    </row>
    <row r="51" spans="1:37" x14ac:dyDescent="0.3">
      <c r="A51" s="75" t="s">
        <v>48</v>
      </c>
      <c r="B51" s="76">
        <v>11586.274705646283</v>
      </c>
      <c r="C51" s="76">
        <v>5788252.7753597545</v>
      </c>
      <c r="D51" s="76">
        <v>51121.683981277958</v>
      </c>
      <c r="E51" s="59">
        <v>1415.2809854207655</v>
      </c>
      <c r="F51" s="29">
        <v>188452.11033352502</v>
      </c>
      <c r="G51" s="29">
        <v>44801.799877575795</v>
      </c>
      <c r="H51" s="29">
        <v>189696.53952621401</v>
      </c>
      <c r="I51" s="29">
        <v>156532.76476944936</v>
      </c>
      <c r="J51" s="29">
        <v>7078.4715792630604</v>
      </c>
      <c r="K51" s="29">
        <v>0</v>
      </c>
      <c r="L51" s="29">
        <v>24518.360937504796</v>
      </c>
      <c r="M51" s="29">
        <v>49490.837685264225</v>
      </c>
      <c r="N51" s="29">
        <v>660570.88470879639</v>
      </c>
      <c r="O51" s="58">
        <v>6436.9506840749127</v>
      </c>
      <c r="P51" s="59">
        <v>7937.302818239853</v>
      </c>
      <c r="Q51" s="29">
        <v>1061289.9659024091</v>
      </c>
      <c r="R51" s="29">
        <v>295952.53539033642</v>
      </c>
      <c r="S51" s="29">
        <v>1312582.0137035232</v>
      </c>
      <c r="T51" s="29">
        <v>930139.29078875273</v>
      </c>
      <c r="U51" s="29">
        <v>31551.573721053985</v>
      </c>
      <c r="V51" s="29">
        <v>80.680079550507898</v>
      </c>
      <c r="W51" s="29">
        <v>146783.27148706434</v>
      </c>
      <c r="X51" s="29">
        <v>167241.90710327879</v>
      </c>
      <c r="Y51" s="29">
        <v>3945621.2381759668</v>
      </c>
      <c r="Z51" s="58">
        <v>34985.308944691169</v>
      </c>
      <c r="AA51" s="59">
        <v>2233.6909019856639</v>
      </c>
      <c r="AB51" s="29">
        <v>313667.72335298604</v>
      </c>
      <c r="AC51" s="29">
        <v>144741.39142561075</v>
      </c>
      <c r="AD51" s="29">
        <v>423882.62233031972</v>
      </c>
      <c r="AE51" s="29">
        <v>234066.15059614161</v>
      </c>
      <c r="AF51" s="29">
        <v>2105.7557098639872</v>
      </c>
      <c r="AG51" s="29">
        <v>345.22107574902174</v>
      </c>
      <c r="AH51" s="29">
        <v>43514.447871392003</v>
      </c>
      <c r="AI51" s="29">
        <v>19737.340112927006</v>
      </c>
      <c r="AJ51" s="29">
        <v>1182060.6524749906</v>
      </c>
      <c r="AK51" s="58">
        <v>9699.4243525118764</v>
      </c>
    </row>
    <row r="52" spans="1:37" x14ac:dyDescent="0.3">
      <c r="A52" s="74" t="s">
        <v>51</v>
      </c>
      <c r="B52" s="8"/>
      <c r="C52" s="8"/>
      <c r="D52" s="8"/>
      <c r="E52" s="52"/>
      <c r="F52" s="8"/>
      <c r="G52" s="8"/>
      <c r="H52" s="8"/>
      <c r="I52" s="8"/>
      <c r="J52" s="8"/>
      <c r="K52" s="8"/>
      <c r="L52" s="8"/>
      <c r="M52" s="8"/>
      <c r="N52" s="8"/>
      <c r="O52" s="53"/>
      <c r="P52" s="52"/>
      <c r="Q52" s="8"/>
      <c r="R52" s="8"/>
      <c r="S52" s="8"/>
      <c r="T52" s="8"/>
      <c r="U52" s="8"/>
      <c r="V52" s="8"/>
      <c r="W52" s="8"/>
      <c r="X52" s="8"/>
      <c r="Y52" s="8"/>
      <c r="Z52" s="53"/>
      <c r="AA52" s="52"/>
      <c r="AB52" s="8"/>
      <c r="AC52" s="8"/>
      <c r="AD52" s="8"/>
      <c r="AE52" s="8"/>
      <c r="AF52" s="8"/>
      <c r="AG52" s="8"/>
      <c r="AH52" s="8"/>
      <c r="AI52" s="8"/>
      <c r="AJ52" s="8"/>
      <c r="AK52" s="53"/>
    </row>
    <row r="53" spans="1:37" x14ac:dyDescent="0.3">
      <c r="A53" s="16" t="s">
        <v>74</v>
      </c>
      <c r="B53" s="13"/>
      <c r="C53" s="13"/>
      <c r="D53" s="13"/>
      <c r="E53" s="54"/>
      <c r="F53" s="13"/>
      <c r="G53" s="13"/>
      <c r="H53" s="13"/>
      <c r="I53" s="13"/>
      <c r="J53" s="13"/>
      <c r="K53" s="13"/>
      <c r="L53" s="13"/>
      <c r="M53" s="13"/>
      <c r="N53" s="13"/>
      <c r="O53" s="55"/>
      <c r="P53" s="54"/>
      <c r="Q53" s="13"/>
      <c r="R53" s="13"/>
      <c r="S53" s="13"/>
      <c r="T53" s="13"/>
      <c r="U53" s="13"/>
      <c r="V53" s="13"/>
      <c r="W53" s="13"/>
      <c r="X53" s="13"/>
      <c r="Y53" s="13"/>
      <c r="Z53" s="55"/>
      <c r="AA53" s="54"/>
      <c r="AB53" s="13"/>
      <c r="AC53" s="13"/>
      <c r="AD53" s="13"/>
      <c r="AE53" s="13"/>
      <c r="AF53" s="13"/>
      <c r="AG53" s="13"/>
      <c r="AH53" s="13"/>
      <c r="AI53" s="13"/>
      <c r="AJ53" s="13"/>
      <c r="AK53" s="55"/>
    </row>
    <row r="54" spans="1:37" x14ac:dyDescent="0.3">
      <c r="A54" s="20" t="s">
        <v>33</v>
      </c>
      <c r="B54" s="13">
        <v>413.90161721149894</v>
      </c>
      <c r="C54" s="13">
        <v>149550.06686648121</v>
      </c>
      <c r="D54" s="13">
        <v>1536.4028030890852</v>
      </c>
      <c r="E54" s="54">
        <v>77.423825392566258</v>
      </c>
      <c r="F54" s="13">
        <v>6872.62449611589</v>
      </c>
      <c r="G54" s="13">
        <v>3814.7414140139067</v>
      </c>
      <c r="H54" s="13">
        <v>8418.4480546829309</v>
      </c>
      <c r="I54" s="13">
        <v>1868.5003219625962</v>
      </c>
      <c r="J54" s="13">
        <v>0</v>
      </c>
      <c r="K54" s="13">
        <v>0</v>
      </c>
      <c r="L54" s="13">
        <v>94.036270447420833</v>
      </c>
      <c r="M54" s="13">
        <v>7165.966745143869</v>
      </c>
      <c r="N54" s="13">
        <v>28234.317302366613</v>
      </c>
      <c r="O54" s="55">
        <v>287.39723985720588</v>
      </c>
      <c r="P54" s="54">
        <v>300.6760201420326</v>
      </c>
      <c r="Q54" s="13">
        <v>51561.769873839803</v>
      </c>
      <c r="R54" s="13">
        <v>10535.938080676915</v>
      </c>
      <c r="S54" s="13">
        <v>22170.025710605652</v>
      </c>
      <c r="T54" s="13">
        <v>3634.0996087986337</v>
      </c>
      <c r="U54" s="13">
        <v>150.26203011008437</v>
      </c>
      <c r="V54" s="13">
        <v>0</v>
      </c>
      <c r="W54" s="13">
        <v>109.90591551593704</v>
      </c>
      <c r="X54" s="13">
        <v>23666.29718260642</v>
      </c>
      <c r="Y54" s="13">
        <v>111828.29840215344</v>
      </c>
      <c r="Z54" s="55">
        <v>1116.1093867672259</v>
      </c>
      <c r="AA54" s="54">
        <v>35.801771676900117</v>
      </c>
      <c r="AB54" s="13">
        <v>5056.5756530775725</v>
      </c>
      <c r="AC54" s="13">
        <v>583.97582217296758</v>
      </c>
      <c r="AD54" s="13">
        <v>1388.1978924586792</v>
      </c>
      <c r="AE54" s="13">
        <v>441.42293064068241</v>
      </c>
      <c r="AF54" s="13">
        <v>14.67376923034525</v>
      </c>
      <c r="AG54" s="13">
        <v>0</v>
      </c>
      <c r="AH54" s="13">
        <v>14.004980364060254</v>
      </c>
      <c r="AI54" s="13">
        <v>1988.600114016886</v>
      </c>
      <c r="AJ54" s="13">
        <v>9487.4511619611931</v>
      </c>
      <c r="AK54" s="55">
        <v>132.89617646465322</v>
      </c>
    </row>
    <row r="55" spans="1:37" x14ac:dyDescent="0.3">
      <c r="A55" s="20" t="s">
        <v>34</v>
      </c>
      <c r="B55" s="13">
        <v>194.74554631560076</v>
      </c>
      <c r="C55" s="13">
        <v>170215.65016751288</v>
      </c>
      <c r="D55" s="13">
        <v>722.89546792350984</v>
      </c>
      <c r="E55" s="54">
        <v>27.955994895685237</v>
      </c>
      <c r="F55" s="13">
        <v>1015.6522679582649</v>
      </c>
      <c r="G55" s="13">
        <v>158.64840965773558</v>
      </c>
      <c r="H55" s="13">
        <v>8534.1095540979677</v>
      </c>
      <c r="I55" s="13">
        <v>9662.3061128098925</v>
      </c>
      <c r="J55" s="13">
        <v>0</v>
      </c>
      <c r="K55" s="13">
        <v>0</v>
      </c>
      <c r="L55" s="13">
        <v>1149.4627671380181</v>
      </c>
      <c r="M55" s="13">
        <v>0.44282869938291336</v>
      </c>
      <c r="N55" s="13">
        <v>20520.621940361263</v>
      </c>
      <c r="O55" s="55">
        <v>103.7726530527836</v>
      </c>
      <c r="P55" s="54">
        <v>103.42080256892031</v>
      </c>
      <c r="Q55" s="13">
        <v>13528.840723857034</v>
      </c>
      <c r="R55" s="13">
        <v>2952.5166912532864</v>
      </c>
      <c r="S55" s="13">
        <v>33368.780330594142</v>
      </c>
      <c r="T55" s="13">
        <v>34827.786558823951</v>
      </c>
      <c r="U55" s="13">
        <v>0</v>
      </c>
      <c r="V55" s="13">
        <v>0</v>
      </c>
      <c r="W55" s="13">
        <v>8285.8235652579151</v>
      </c>
      <c r="X55" s="13">
        <v>0</v>
      </c>
      <c r="Y55" s="13">
        <v>92963.747869786326</v>
      </c>
      <c r="Z55" s="55">
        <v>383.89801913583204</v>
      </c>
      <c r="AA55" s="54">
        <v>63.368748850995217</v>
      </c>
      <c r="AB55" s="13">
        <v>10858.022469973319</v>
      </c>
      <c r="AC55" s="13">
        <v>2425.8592493074375</v>
      </c>
      <c r="AD55" s="13">
        <v>17464.369746703258</v>
      </c>
      <c r="AE55" s="13">
        <v>16693.552873395904</v>
      </c>
      <c r="AF55" s="13">
        <v>0</v>
      </c>
      <c r="AG55" s="13">
        <v>0</v>
      </c>
      <c r="AH55" s="13">
        <v>9289.4760179853565</v>
      </c>
      <c r="AI55" s="13">
        <v>0</v>
      </c>
      <c r="AJ55" s="13">
        <v>56731.280357365271</v>
      </c>
      <c r="AK55" s="55">
        <v>235.2247957348942</v>
      </c>
    </row>
    <row r="56" spans="1:37" x14ac:dyDescent="0.3">
      <c r="A56" s="21" t="s">
        <v>75</v>
      </c>
      <c r="B56" s="22">
        <v>608.64716352709968</v>
      </c>
      <c r="C56" s="22">
        <v>319765.71703399409</v>
      </c>
      <c r="D56" s="22">
        <v>2259.2982710125953</v>
      </c>
      <c r="E56" s="56">
        <v>105.37982028825149</v>
      </c>
      <c r="F56" s="22">
        <v>7888.2767640741549</v>
      </c>
      <c r="G56" s="22">
        <v>3973.3898236716423</v>
      </c>
      <c r="H56" s="22">
        <v>16952.557608780899</v>
      </c>
      <c r="I56" s="22">
        <v>11530.806434772489</v>
      </c>
      <c r="J56" s="22">
        <v>0</v>
      </c>
      <c r="K56" s="22">
        <v>0</v>
      </c>
      <c r="L56" s="22">
        <v>1243.4990375854388</v>
      </c>
      <c r="M56" s="22">
        <v>7166.4095738432516</v>
      </c>
      <c r="N56" s="22">
        <v>48754.93924272788</v>
      </c>
      <c r="O56" s="57">
        <v>391.16989290998947</v>
      </c>
      <c r="P56" s="56">
        <v>404.09682271095289</v>
      </c>
      <c r="Q56" s="22">
        <v>65090.610597696839</v>
      </c>
      <c r="R56" s="22">
        <v>13488.454771930201</v>
      </c>
      <c r="S56" s="22">
        <v>55538.806041199794</v>
      </c>
      <c r="T56" s="22">
        <v>38461.886167622586</v>
      </c>
      <c r="U56" s="22">
        <v>150.26203011008437</v>
      </c>
      <c r="V56" s="22">
        <v>0</v>
      </c>
      <c r="W56" s="22">
        <v>8395.7294807738526</v>
      </c>
      <c r="X56" s="22">
        <v>23666.29718260642</v>
      </c>
      <c r="Y56" s="22">
        <v>204792.04627193973</v>
      </c>
      <c r="Z56" s="57">
        <v>1500.007405903058</v>
      </c>
      <c r="AA56" s="56">
        <v>99.170520527895334</v>
      </c>
      <c r="AB56" s="22">
        <v>15914.598123050891</v>
      </c>
      <c r="AC56" s="22">
        <v>3009.8350714804051</v>
      </c>
      <c r="AD56" s="22">
        <v>18852.567639161938</v>
      </c>
      <c r="AE56" s="22">
        <v>17134.975804036585</v>
      </c>
      <c r="AF56" s="22">
        <v>14.67376923034525</v>
      </c>
      <c r="AG56" s="22">
        <v>0</v>
      </c>
      <c r="AH56" s="22">
        <v>9303.480998349416</v>
      </c>
      <c r="AI56" s="22">
        <v>1988.600114016886</v>
      </c>
      <c r="AJ56" s="22">
        <v>66218.731519326466</v>
      </c>
      <c r="AK56" s="57">
        <v>368.1209721995474</v>
      </c>
    </row>
    <row r="57" spans="1:37" x14ac:dyDescent="0.3">
      <c r="A57" s="16" t="s">
        <v>76</v>
      </c>
      <c r="B57" s="13"/>
      <c r="C57" s="13"/>
      <c r="D57" s="13"/>
      <c r="E57" s="54"/>
      <c r="F57" s="13"/>
      <c r="G57" s="13"/>
      <c r="H57" s="13"/>
      <c r="I57" s="13"/>
      <c r="J57" s="13"/>
      <c r="K57" s="13"/>
      <c r="L57" s="13"/>
      <c r="M57" s="13"/>
      <c r="N57" s="13"/>
      <c r="O57" s="55"/>
      <c r="P57" s="54"/>
      <c r="Q57" s="13"/>
      <c r="R57" s="13"/>
      <c r="S57" s="13"/>
      <c r="T57" s="13"/>
      <c r="U57" s="13"/>
      <c r="V57" s="13"/>
      <c r="W57" s="13"/>
      <c r="X57" s="13"/>
      <c r="Y57" s="13"/>
      <c r="Z57" s="55"/>
      <c r="AA57" s="54"/>
      <c r="AB57" s="13"/>
      <c r="AC57" s="13"/>
      <c r="AD57" s="13"/>
      <c r="AE57" s="13"/>
      <c r="AF57" s="13"/>
      <c r="AG57" s="13"/>
      <c r="AH57" s="13"/>
      <c r="AI57" s="13"/>
      <c r="AJ57" s="13"/>
      <c r="AK57" s="55"/>
    </row>
    <row r="58" spans="1:37" x14ac:dyDescent="0.3">
      <c r="A58" s="20" t="s">
        <v>33</v>
      </c>
      <c r="B58" s="13">
        <v>0</v>
      </c>
      <c r="C58" s="13">
        <v>0</v>
      </c>
      <c r="D58" s="13">
        <v>0</v>
      </c>
      <c r="E58" s="5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55">
        <v>0</v>
      </c>
      <c r="P58" s="54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55">
        <v>0</v>
      </c>
      <c r="AA58" s="54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55">
        <v>0</v>
      </c>
    </row>
    <row r="59" spans="1:37" x14ac:dyDescent="0.3">
      <c r="A59" s="20" t="s">
        <v>34</v>
      </c>
      <c r="B59" s="13">
        <v>0</v>
      </c>
      <c r="C59" s="13">
        <v>0</v>
      </c>
      <c r="D59" s="13">
        <v>0</v>
      </c>
      <c r="E59" s="5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55">
        <v>0</v>
      </c>
      <c r="P59" s="54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55">
        <v>0</v>
      </c>
      <c r="AA59" s="54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55">
        <v>0</v>
      </c>
    </row>
    <row r="60" spans="1:37" x14ac:dyDescent="0.3">
      <c r="A60" s="21" t="s">
        <v>77</v>
      </c>
      <c r="B60" s="22">
        <v>0</v>
      </c>
      <c r="C60" s="22">
        <v>0</v>
      </c>
      <c r="D60" s="22">
        <v>0</v>
      </c>
      <c r="E60" s="56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57">
        <v>0</v>
      </c>
      <c r="P60" s="56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57">
        <v>0</v>
      </c>
      <c r="AA60" s="56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57">
        <v>0</v>
      </c>
    </row>
    <row r="61" spans="1:37" x14ac:dyDescent="0.3">
      <c r="A61" s="16" t="s">
        <v>78</v>
      </c>
      <c r="B61" s="13"/>
      <c r="C61" s="13"/>
      <c r="D61" s="13"/>
      <c r="E61" s="54"/>
      <c r="F61" s="13"/>
      <c r="G61" s="13"/>
      <c r="H61" s="13"/>
      <c r="I61" s="13"/>
      <c r="J61" s="13"/>
      <c r="K61" s="13"/>
      <c r="L61" s="13"/>
      <c r="M61" s="13"/>
      <c r="N61" s="13"/>
      <c r="O61" s="55"/>
      <c r="P61" s="54"/>
      <c r="Q61" s="13"/>
      <c r="R61" s="13"/>
      <c r="S61" s="13"/>
      <c r="T61" s="13"/>
      <c r="U61" s="13"/>
      <c r="V61" s="13"/>
      <c r="W61" s="13"/>
      <c r="X61" s="13"/>
      <c r="Y61" s="13"/>
      <c r="Z61" s="55"/>
      <c r="AA61" s="54"/>
      <c r="AB61" s="13"/>
      <c r="AC61" s="13"/>
      <c r="AD61" s="13"/>
      <c r="AE61" s="13"/>
      <c r="AF61" s="13"/>
      <c r="AG61" s="13"/>
      <c r="AH61" s="13"/>
      <c r="AI61" s="13"/>
      <c r="AJ61" s="13"/>
      <c r="AK61" s="55"/>
    </row>
    <row r="62" spans="1:37" x14ac:dyDescent="0.3">
      <c r="A62" s="20" t="s">
        <v>33</v>
      </c>
      <c r="B62" s="13">
        <v>0</v>
      </c>
      <c r="C62" s="13">
        <v>0</v>
      </c>
      <c r="D62" s="13">
        <v>0</v>
      </c>
      <c r="E62" s="5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55">
        <v>0</v>
      </c>
      <c r="P62" s="54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55">
        <v>0</v>
      </c>
      <c r="AA62" s="54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55">
        <v>0</v>
      </c>
    </row>
    <row r="63" spans="1:37" x14ac:dyDescent="0.3">
      <c r="A63" s="20" t="s">
        <v>34</v>
      </c>
      <c r="B63" s="13">
        <v>0</v>
      </c>
      <c r="C63" s="13">
        <v>0</v>
      </c>
      <c r="D63" s="13">
        <v>0</v>
      </c>
      <c r="E63" s="5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55">
        <v>0</v>
      </c>
      <c r="P63" s="54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55">
        <v>0</v>
      </c>
      <c r="AA63" s="54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55">
        <v>0</v>
      </c>
    </row>
    <row r="64" spans="1:37" x14ac:dyDescent="0.3">
      <c r="A64" s="21" t="s">
        <v>79</v>
      </c>
      <c r="B64" s="22">
        <v>0</v>
      </c>
      <c r="C64" s="22">
        <v>0</v>
      </c>
      <c r="D64" s="22">
        <v>0</v>
      </c>
      <c r="E64" s="56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57">
        <v>0</v>
      </c>
      <c r="P64" s="56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57">
        <v>0</v>
      </c>
      <c r="AA64" s="56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57">
        <v>0</v>
      </c>
    </row>
    <row r="65" spans="1:37" x14ac:dyDescent="0.3">
      <c r="A65" s="75" t="s">
        <v>52</v>
      </c>
      <c r="B65" s="76">
        <v>608.64716352709968</v>
      </c>
      <c r="C65" s="76">
        <v>319765.71703399409</v>
      </c>
      <c r="D65" s="76">
        <v>2259.2982710125953</v>
      </c>
      <c r="E65" s="59">
        <v>105.37982028825149</v>
      </c>
      <c r="F65" s="29">
        <v>7888.2767640741549</v>
      </c>
      <c r="G65" s="29">
        <v>3973.3898236716423</v>
      </c>
      <c r="H65" s="29">
        <v>16952.557608780899</v>
      </c>
      <c r="I65" s="29">
        <v>11530.806434772489</v>
      </c>
      <c r="J65" s="29">
        <v>0</v>
      </c>
      <c r="K65" s="29">
        <v>0</v>
      </c>
      <c r="L65" s="29">
        <v>1243.4990375854388</v>
      </c>
      <c r="M65" s="29">
        <v>7166.4095738432516</v>
      </c>
      <c r="N65" s="29">
        <v>48754.93924272788</v>
      </c>
      <c r="O65" s="58">
        <v>391.16989290998947</v>
      </c>
      <c r="P65" s="59">
        <v>404.09682271095289</v>
      </c>
      <c r="Q65" s="29">
        <v>65090.610597696839</v>
      </c>
      <c r="R65" s="29">
        <v>13488.454771930201</v>
      </c>
      <c r="S65" s="29">
        <v>55538.806041199794</v>
      </c>
      <c r="T65" s="29">
        <v>38461.886167622586</v>
      </c>
      <c r="U65" s="29">
        <v>150.26203011008437</v>
      </c>
      <c r="V65" s="29">
        <v>0</v>
      </c>
      <c r="W65" s="29">
        <v>8395.7294807738526</v>
      </c>
      <c r="X65" s="29">
        <v>23666.29718260642</v>
      </c>
      <c r="Y65" s="29">
        <v>204792.04627193973</v>
      </c>
      <c r="Z65" s="58">
        <v>1500.007405903058</v>
      </c>
      <c r="AA65" s="59">
        <v>99.170520527895334</v>
      </c>
      <c r="AB65" s="29">
        <v>15914.598123050891</v>
      </c>
      <c r="AC65" s="29">
        <v>3009.8350714804051</v>
      </c>
      <c r="AD65" s="29">
        <v>18852.567639161938</v>
      </c>
      <c r="AE65" s="29">
        <v>17134.975804036585</v>
      </c>
      <c r="AF65" s="29">
        <v>14.67376923034525</v>
      </c>
      <c r="AG65" s="29">
        <v>0</v>
      </c>
      <c r="AH65" s="29">
        <v>9303.480998349416</v>
      </c>
      <c r="AI65" s="29">
        <v>1988.600114016886</v>
      </c>
      <c r="AJ65" s="29">
        <v>66218.731519326466</v>
      </c>
      <c r="AK65" s="58">
        <v>368.1209721995474</v>
      </c>
    </row>
    <row r="66" spans="1:37" x14ac:dyDescent="0.3">
      <c r="A66" s="74" t="s">
        <v>80</v>
      </c>
      <c r="B66" s="8"/>
      <c r="C66" s="8"/>
      <c r="D66" s="8"/>
      <c r="E66" s="52"/>
      <c r="F66" s="8"/>
      <c r="G66" s="8"/>
      <c r="H66" s="8"/>
      <c r="I66" s="8"/>
      <c r="J66" s="8"/>
      <c r="K66" s="8"/>
      <c r="L66" s="8"/>
      <c r="M66" s="8"/>
      <c r="N66" s="8"/>
      <c r="O66" s="53"/>
      <c r="P66" s="52"/>
      <c r="Q66" s="8"/>
      <c r="R66" s="8"/>
      <c r="S66" s="8"/>
      <c r="T66" s="8"/>
      <c r="U66" s="8"/>
      <c r="V66" s="8"/>
      <c r="W66" s="8"/>
      <c r="X66" s="8"/>
      <c r="Y66" s="8"/>
      <c r="Z66" s="53"/>
      <c r="AA66" s="52"/>
      <c r="AB66" s="8"/>
      <c r="AC66" s="8"/>
      <c r="AD66" s="8"/>
      <c r="AE66" s="8"/>
      <c r="AF66" s="8"/>
      <c r="AG66" s="8"/>
      <c r="AH66" s="8"/>
      <c r="AI66" s="8"/>
      <c r="AJ66" s="8"/>
      <c r="AK66" s="53"/>
    </row>
    <row r="67" spans="1:37" x14ac:dyDescent="0.3">
      <c r="A67" s="16" t="s">
        <v>74</v>
      </c>
      <c r="B67" s="13"/>
      <c r="C67" s="13"/>
      <c r="D67" s="13"/>
      <c r="E67" s="54"/>
      <c r="F67" s="13"/>
      <c r="G67" s="13"/>
      <c r="H67" s="13"/>
      <c r="I67" s="13"/>
      <c r="J67" s="13"/>
      <c r="K67" s="13"/>
      <c r="L67" s="13"/>
      <c r="M67" s="13"/>
      <c r="N67" s="13"/>
      <c r="O67" s="55"/>
      <c r="P67" s="54"/>
      <c r="Q67" s="13"/>
      <c r="R67" s="13"/>
      <c r="S67" s="13"/>
      <c r="T67" s="13"/>
      <c r="U67" s="13"/>
      <c r="V67" s="13"/>
      <c r="W67" s="13"/>
      <c r="X67" s="13"/>
      <c r="Y67" s="13"/>
      <c r="Z67" s="55"/>
      <c r="AA67" s="54"/>
      <c r="AB67" s="13"/>
      <c r="AC67" s="13"/>
      <c r="AD67" s="13"/>
      <c r="AE67" s="13"/>
      <c r="AF67" s="13"/>
      <c r="AG67" s="13"/>
      <c r="AH67" s="13"/>
      <c r="AI67" s="13"/>
      <c r="AJ67" s="13"/>
      <c r="AK67" s="55"/>
    </row>
    <row r="68" spans="1:37" x14ac:dyDescent="0.3">
      <c r="A68" s="20" t="s">
        <v>33</v>
      </c>
      <c r="B68" s="13">
        <v>8923.28234260114</v>
      </c>
      <c r="C68" s="13">
        <v>3922146.2927687219</v>
      </c>
      <c r="D68" s="13">
        <v>46034.173627754528</v>
      </c>
      <c r="E68" s="54">
        <v>2166.3431465333092</v>
      </c>
      <c r="F68" s="13">
        <v>209533.98478409756</v>
      </c>
      <c r="G68" s="13">
        <v>95995.464047522226</v>
      </c>
      <c r="H68" s="13">
        <v>408719.14588721807</v>
      </c>
      <c r="I68" s="13">
        <v>217552.97622208321</v>
      </c>
      <c r="J68" s="13">
        <v>742.15950228610109</v>
      </c>
      <c r="K68" s="13">
        <v>984.15768248291317</v>
      </c>
      <c r="L68" s="13">
        <v>11499.457296818202</v>
      </c>
      <c r="M68" s="13">
        <v>92610.645436330349</v>
      </c>
      <c r="N68" s="13">
        <v>1037637.9908588387</v>
      </c>
      <c r="O68" s="55">
        <v>10977.316622317334</v>
      </c>
      <c r="P68" s="54">
        <v>6233.1142847285319</v>
      </c>
      <c r="Q68" s="13">
        <v>569731.33994657197</v>
      </c>
      <c r="R68" s="13">
        <v>249058.77471833208</v>
      </c>
      <c r="S68" s="13">
        <v>1049156.2373259135</v>
      </c>
      <c r="T68" s="13">
        <v>585396.88790066051</v>
      </c>
      <c r="U68" s="13">
        <v>2583.851167157</v>
      </c>
      <c r="V68" s="13">
        <v>924.93833079239607</v>
      </c>
      <c r="W68" s="13">
        <v>27443.610814253188</v>
      </c>
      <c r="X68" s="13">
        <v>162628.17790722148</v>
      </c>
      <c r="Y68" s="13">
        <v>2646923.8181109019</v>
      </c>
      <c r="Z68" s="55">
        <v>32504.494513040689</v>
      </c>
      <c r="AA68" s="54">
        <v>523.82491133929875</v>
      </c>
      <c r="AB68" s="13">
        <v>74495.716811535909</v>
      </c>
      <c r="AC68" s="13">
        <v>22728.139713219844</v>
      </c>
      <c r="AD68" s="13">
        <v>112005.39357519888</v>
      </c>
      <c r="AE68" s="13">
        <v>15113.696480148075</v>
      </c>
      <c r="AF68" s="13">
        <v>142.86837875551103</v>
      </c>
      <c r="AG68" s="13">
        <v>0</v>
      </c>
      <c r="AH68" s="13">
        <v>3452.2200468713195</v>
      </c>
      <c r="AI68" s="13">
        <v>9646.4487932518914</v>
      </c>
      <c r="AJ68" s="13">
        <v>237584.48379898141</v>
      </c>
      <c r="AK68" s="55">
        <v>2552.3624923965067</v>
      </c>
    </row>
    <row r="69" spans="1:37" x14ac:dyDescent="0.3">
      <c r="A69" s="20" t="s">
        <v>34</v>
      </c>
      <c r="B69" s="13">
        <v>3748.305677762607</v>
      </c>
      <c r="C69" s="13">
        <v>3092168.1754855197</v>
      </c>
      <c r="D69" s="13">
        <v>17587.170490148314</v>
      </c>
      <c r="E69" s="54">
        <v>280.00385276290842</v>
      </c>
      <c r="F69" s="13">
        <v>10369.510557255931</v>
      </c>
      <c r="G69" s="13">
        <v>7213.383571537167</v>
      </c>
      <c r="H69" s="13">
        <v>73180.813051200603</v>
      </c>
      <c r="I69" s="13">
        <v>76975.821249012224</v>
      </c>
      <c r="J69" s="13">
        <v>0</v>
      </c>
      <c r="K69" s="13">
        <v>0</v>
      </c>
      <c r="L69" s="13">
        <v>30137.21162156418</v>
      </c>
      <c r="M69" s="13">
        <v>527.57546703836658</v>
      </c>
      <c r="N69" s="13">
        <v>198404.31551760848</v>
      </c>
      <c r="O69" s="55">
        <v>1403.9276601628296</v>
      </c>
      <c r="P69" s="54">
        <v>2503.6585970035198</v>
      </c>
      <c r="Q69" s="13">
        <v>174211.23572270756</v>
      </c>
      <c r="R69" s="13">
        <v>95391.796018711597</v>
      </c>
      <c r="S69" s="13">
        <v>751609.29269457783</v>
      </c>
      <c r="T69" s="13">
        <v>942264.37774475676</v>
      </c>
      <c r="U69" s="13">
        <v>575.04634732195768</v>
      </c>
      <c r="V69" s="13">
        <v>0</v>
      </c>
      <c r="W69" s="13">
        <v>112489.01141473812</v>
      </c>
      <c r="X69" s="13">
        <v>465.51913211416979</v>
      </c>
      <c r="Y69" s="13">
        <v>2077006.2790749283</v>
      </c>
      <c r="Z69" s="55">
        <v>11936.0596609856</v>
      </c>
      <c r="AA69" s="54">
        <v>964.64322799617878</v>
      </c>
      <c r="AB69" s="13">
        <v>160787.29283201654</v>
      </c>
      <c r="AC69" s="13">
        <v>44065.824425614854</v>
      </c>
      <c r="AD69" s="13">
        <v>277730.07827148802</v>
      </c>
      <c r="AE69" s="13">
        <v>281059.1589673413</v>
      </c>
      <c r="AF69" s="13">
        <v>2262.1357762295497</v>
      </c>
      <c r="AG69" s="13">
        <v>0</v>
      </c>
      <c r="AH69" s="13">
        <v>50458.82115618392</v>
      </c>
      <c r="AI69" s="13">
        <v>394.26946411061368</v>
      </c>
      <c r="AJ69" s="13">
        <v>816757.58089298476</v>
      </c>
      <c r="AK69" s="55">
        <v>4247.1831689998844</v>
      </c>
    </row>
    <row r="70" spans="1:37" x14ac:dyDescent="0.3">
      <c r="A70" s="21" t="s">
        <v>75</v>
      </c>
      <c r="B70" s="22">
        <v>12671.588020363746</v>
      </c>
      <c r="C70" s="22">
        <v>7014314.4682542421</v>
      </c>
      <c r="D70" s="22">
        <v>63621.344117902845</v>
      </c>
      <c r="E70" s="56">
        <v>2446.3469992962177</v>
      </c>
      <c r="F70" s="22">
        <v>219903.4953413535</v>
      </c>
      <c r="G70" s="22">
        <v>103208.84761905939</v>
      </c>
      <c r="H70" s="22">
        <v>481899.95893841865</v>
      </c>
      <c r="I70" s="22">
        <v>294528.79747109546</v>
      </c>
      <c r="J70" s="22">
        <v>742.15950228610109</v>
      </c>
      <c r="K70" s="22">
        <v>984.15768248291317</v>
      </c>
      <c r="L70" s="22">
        <v>41636.668918382384</v>
      </c>
      <c r="M70" s="22">
        <v>93138.22090336871</v>
      </c>
      <c r="N70" s="22">
        <v>1236042.3063764467</v>
      </c>
      <c r="O70" s="57">
        <v>12381.244282480164</v>
      </c>
      <c r="P70" s="56">
        <v>8736.7728817320512</v>
      </c>
      <c r="Q70" s="22">
        <v>743942.57566927955</v>
      </c>
      <c r="R70" s="22">
        <v>344450.57073704369</v>
      </c>
      <c r="S70" s="22">
        <v>1800765.5300204912</v>
      </c>
      <c r="T70" s="22">
        <v>1527661.2656454174</v>
      </c>
      <c r="U70" s="22">
        <v>3158.8975144789574</v>
      </c>
      <c r="V70" s="22">
        <v>924.93833079239607</v>
      </c>
      <c r="W70" s="22">
        <v>139932.6222289913</v>
      </c>
      <c r="X70" s="22">
        <v>163093.69703933565</v>
      </c>
      <c r="Y70" s="22">
        <v>4723930.0971858324</v>
      </c>
      <c r="Z70" s="57">
        <v>44440.554174026285</v>
      </c>
      <c r="AA70" s="56">
        <v>1488.4681393354776</v>
      </c>
      <c r="AB70" s="22">
        <v>235283.00964355245</v>
      </c>
      <c r="AC70" s="22">
        <v>66793.964138834694</v>
      </c>
      <c r="AD70" s="22">
        <v>389735.47184668691</v>
      </c>
      <c r="AE70" s="22">
        <v>296172.85544748936</v>
      </c>
      <c r="AF70" s="22">
        <v>2405.0041549850607</v>
      </c>
      <c r="AG70" s="22">
        <v>0</v>
      </c>
      <c r="AH70" s="22">
        <v>53911.04120305524</v>
      </c>
      <c r="AI70" s="22">
        <v>10040.718257362505</v>
      </c>
      <c r="AJ70" s="22">
        <v>1054342.0646919662</v>
      </c>
      <c r="AK70" s="57">
        <v>6799.5456613963906</v>
      </c>
    </row>
    <row r="71" spans="1:37" x14ac:dyDescent="0.3">
      <c r="A71" s="16" t="s">
        <v>76</v>
      </c>
      <c r="B71" s="13"/>
      <c r="C71" s="13"/>
      <c r="D71" s="13"/>
      <c r="E71" s="54"/>
      <c r="F71" s="13"/>
      <c r="G71" s="13"/>
      <c r="H71" s="13"/>
      <c r="I71" s="13"/>
      <c r="J71" s="13"/>
      <c r="K71" s="13"/>
      <c r="L71" s="13"/>
      <c r="M71" s="13"/>
      <c r="N71" s="13"/>
      <c r="O71" s="55"/>
      <c r="P71" s="54"/>
      <c r="Q71" s="13"/>
      <c r="R71" s="13"/>
      <c r="S71" s="13"/>
      <c r="T71" s="13"/>
      <c r="U71" s="13"/>
      <c r="V71" s="13"/>
      <c r="W71" s="13"/>
      <c r="X71" s="13"/>
      <c r="Y71" s="13"/>
      <c r="Z71" s="55"/>
      <c r="AA71" s="54"/>
      <c r="AB71" s="13"/>
      <c r="AC71" s="13"/>
      <c r="AD71" s="13"/>
      <c r="AE71" s="13"/>
      <c r="AF71" s="13"/>
      <c r="AG71" s="13"/>
      <c r="AH71" s="13"/>
      <c r="AI71" s="13"/>
      <c r="AJ71" s="13"/>
      <c r="AK71" s="55"/>
    </row>
    <row r="72" spans="1:37" x14ac:dyDescent="0.3">
      <c r="A72" s="20" t="s">
        <v>33</v>
      </c>
      <c r="B72" s="13">
        <v>7783.9479610284125</v>
      </c>
      <c r="C72" s="13">
        <v>3026039.4339791262</v>
      </c>
      <c r="D72" s="13">
        <v>31278.570423345784</v>
      </c>
      <c r="E72" s="54">
        <v>1443.8528303601304</v>
      </c>
      <c r="F72" s="13">
        <v>128738.07847201504</v>
      </c>
      <c r="G72" s="13">
        <v>56507.087453476903</v>
      </c>
      <c r="H72" s="13">
        <v>227366.70050668897</v>
      </c>
      <c r="I72" s="13">
        <v>72809.890741291558</v>
      </c>
      <c r="J72" s="13">
        <v>430.36519775799542</v>
      </c>
      <c r="K72" s="13">
        <v>4618.7657663265736</v>
      </c>
      <c r="L72" s="13">
        <v>1397.8132034957951</v>
      </c>
      <c r="M72" s="13">
        <v>156975.24062131616</v>
      </c>
      <c r="N72" s="13">
        <v>648843.94196236902</v>
      </c>
      <c r="O72" s="55">
        <v>5727.4696095634472</v>
      </c>
      <c r="P72" s="54">
        <v>5233.1198060398456</v>
      </c>
      <c r="Q72" s="13">
        <v>509956.19871428498</v>
      </c>
      <c r="R72" s="13">
        <v>189128.03592485827</v>
      </c>
      <c r="S72" s="13">
        <v>807938.51523394126</v>
      </c>
      <c r="T72" s="13">
        <v>307460.76547928795</v>
      </c>
      <c r="U72" s="13">
        <v>6174.8980227437032</v>
      </c>
      <c r="V72" s="13">
        <v>22415.244112952245</v>
      </c>
      <c r="W72" s="13">
        <v>5354.841247138128</v>
      </c>
      <c r="X72" s="13">
        <v>134525.24531960176</v>
      </c>
      <c r="Y72" s="13">
        <v>1982953.7440548083</v>
      </c>
      <c r="Z72" s="55">
        <v>21426.07014245215</v>
      </c>
      <c r="AA72" s="54">
        <v>1106.9753246284363</v>
      </c>
      <c r="AB72" s="13">
        <v>152238.07475813321</v>
      </c>
      <c r="AC72" s="13">
        <v>61875.269682020524</v>
      </c>
      <c r="AD72" s="13">
        <v>134439.79060897208</v>
      </c>
      <c r="AE72" s="13">
        <v>19920.677381520392</v>
      </c>
      <c r="AF72" s="13">
        <v>2213.9826891449338</v>
      </c>
      <c r="AG72" s="13">
        <v>1261.3485233948652</v>
      </c>
      <c r="AH72" s="13">
        <v>1755.701361090461</v>
      </c>
      <c r="AI72" s="13">
        <v>20536.902957673843</v>
      </c>
      <c r="AJ72" s="13">
        <v>394241.74796195031</v>
      </c>
      <c r="AK72" s="55">
        <v>4125.0306713301879</v>
      </c>
    </row>
    <row r="73" spans="1:37" x14ac:dyDescent="0.3">
      <c r="A73" s="20" t="s">
        <v>34</v>
      </c>
      <c r="B73" s="13">
        <v>4914.86939797589</v>
      </c>
      <c r="C73" s="13">
        <v>3415146.0690789917</v>
      </c>
      <c r="D73" s="13">
        <v>18575.816441894898</v>
      </c>
      <c r="E73" s="54">
        <v>460.9469708735993</v>
      </c>
      <c r="F73" s="13">
        <v>16334.566733055148</v>
      </c>
      <c r="G73" s="13">
        <v>23522.955787433933</v>
      </c>
      <c r="H73" s="13">
        <v>128645.61227313001</v>
      </c>
      <c r="I73" s="13">
        <v>143031.48026021622</v>
      </c>
      <c r="J73" s="13">
        <v>48.015496270107342</v>
      </c>
      <c r="K73" s="13">
        <v>3963.9653201750734</v>
      </c>
      <c r="L73" s="13">
        <v>10025.940141421615</v>
      </c>
      <c r="M73" s="13">
        <v>43.731088070277814</v>
      </c>
      <c r="N73" s="13">
        <v>325616.26709977235</v>
      </c>
      <c r="O73" s="55">
        <v>1862.8368256625847</v>
      </c>
      <c r="P73" s="54">
        <v>2980.3716694632994</v>
      </c>
      <c r="Q73" s="13">
        <v>127271.42272698336</v>
      </c>
      <c r="R73" s="13">
        <v>239187.79681498394</v>
      </c>
      <c r="S73" s="13">
        <v>959092.1919913789</v>
      </c>
      <c r="T73" s="13">
        <v>751703.60257782927</v>
      </c>
      <c r="U73" s="13">
        <v>367.63647167378519</v>
      </c>
      <c r="V73" s="13">
        <v>6528.5129778984265</v>
      </c>
      <c r="W73" s="13">
        <v>72442.857536779644</v>
      </c>
      <c r="X73" s="13">
        <v>795.08338733304754</v>
      </c>
      <c r="Y73" s="13">
        <v>2157389.1044848603</v>
      </c>
      <c r="Z73" s="55">
        <v>11454.813720215952</v>
      </c>
      <c r="AA73" s="54">
        <v>1473.5507576389909</v>
      </c>
      <c r="AB73" s="13">
        <v>146438.94115180924</v>
      </c>
      <c r="AC73" s="13">
        <v>223908.9427104019</v>
      </c>
      <c r="AD73" s="13">
        <v>367750.7545165075</v>
      </c>
      <c r="AE73" s="13">
        <v>151251.48936237293</v>
      </c>
      <c r="AF73" s="13">
        <v>132.24251496826218</v>
      </c>
      <c r="AG73" s="13">
        <v>382.82161396228719</v>
      </c>
      <c r="AH73" s="13">
        <v>42051.033924013042</v>
      </c>
      <c r="AI73" s="13">
        <v>224.47170032316359</v>
      </c>
      <c r="AJ73" s="13">
        <v>932140.69749435829</v>
      </c>
      <c r="AK73" s="55">
        <v>5258.1658960163595</v>
      </c>
    </row>
    <row r="74" spans="1:37" x14ac:dyDescent="0.3">
      <c r="A74" s="21" t="s">
        <v>77</v>
      </c>
      <c r="B74" s="22">
        <v>12698.817359004302</v>
      </c>
      <c r="C74" s="22">
        <v>6441185.5030581178</v>
      </c>
      <c r="D74" s="22">
        <v>49854.386865240682</v>
      </c>
      <c r="E74" s="56">
        <v>1904.7998012337298</v>
      </c>
      <c r="F74" s="22">
        <v>145072.64520507018</v>
      </c>
      <c r="G74" s="22">
        <v>80030.043240910833</v>
      </c>
      <c r="H74" s="22">
        <v>356012.31277981901</v>
      </c>
      <c r="I74" s="22">
        <v>215841.3710015078</v>
      </c>
      <c r="J74" s="22">
        <v>478.38069402810277</v>
      </c>
      <c r="K74" s="22">
        <v>8582.731086501648</v>
      </c>
      <c r="L74" s="22">
        <v>11423.75334491741</v>
      </c>
      <c r="M74" s="22">
        <v>157018.97170938645</v>
      </c>
      <c r="N74" s="22">
        <v>974460.20906214218</v>
      </c>
      <c r="O74" s="57">
        <v>7590.3064352260317</v>
      </c>
      <c r="P74" s="56">
        <v>8213.4914755031459</v>
      </c>
      <c r="Q74" s="22">
        <v>637227.62144126836</v>
      </c>
      <c r="R74" s="22">
        <v>428315.83273984224</v>
      </c>
      <c r="S74" s="22">
        <v>1767030.7072253202</v>
      </c>
      <c r="T74" s="22">
        <v>1059164.3680571173</v>
      </c>
      <c r="U74" s="22">
        <v>6542.5344944174885</v>
      </c>
      <c r="V74" s="22">
        <v>28943.757090850671</v>
      </c>
      <c r="W74" s="22">
        <v>77797.698783917775</v>
      </c>
      <c r="X74" s="22">
        <v>135320.32870693482</v>
      </c>
      <c r="Y74" s="22">
        <v>4140342.8485396677</v>
      </c>
      <c r="Z74" s="57">
        <v>32880.883862668103</v>
      </c>
      <c r="AA74" s="56">
        <v>2580.5260822674272</v>
      </c>
      <c r="AB74" s="22">
        <v>298677.01590994245</v>
      </c>
      <c r="AC74" s="22">
        <v>285784.21239242243</v>
      </c>
      <c r="AD74" s="22">
        <v>502190.54512547958</v>
      </c>
      <c r="AE74" s="22">
        <v>171172.16674389332</v>
      </c>
      <c r="AF74" s="22">
        <v>2346.225204113196</v>
      </c>
      <c r="AG74" s="22">
        <v>1644.1701373571523</v>
      </c>
      <c r="AH74" s="22">
        <v>43806.735285103503</v>
      </c>
      <c r="AI74" s="22">
        <v>20761.374657997007</v>
      </c>
      <c r="AJ74" s="22">
        <v>1326382.4454563085</v>
      </c>
      <c r="AK74" s="57">
        <v>9383.1965673465475</v>
      </c>
    </row>
    <row r="75" spans="1:37" x14ac:dyDescent="0.3">
      <c r="A75" s="16" t="s">
        <v>78</v>
      </c>
      <c r="B75" s="13"/>
      <c r="C75" s="13"/>
      <c r="D75" s="13"/>
      <c r="E75" s="54"/>
      <c r="F75" s="13"/>
      <c r="G75" s="13"/>
      <c r="H75" s="13"/>
      <c r="I75" s="13"/>
      <c r="J75" s="13"/>
      <c r="K75" s="13"/>
      <c r="L75" s="13"/>
      <c r="M75" s="13"/>
      <c r="N75" s="13"/>
      <c r="O75" s="55"/>
      <c r="P75" s="54"/>
      <c r="Q75" s="13"/>
      <c r="R75" s="13"/>
      <c r="S75" s="13"/>
      <c r="T75" s="13"/>
      <c r="U75" s="13"/>
      <c r="V75" s="13"/>
      <c r="W75" s="13"/>
      <c r="X75" s="13"/>
      <c r="Y75" s="13"/>
      <c r="Z75" s="55"/>
      <c r="AA75" s="54"/>
      <c r="AB75" s="13"/>
      <c r="AC75" s="13"/>
      <c r="AD75" s="13"/>
      <c r="AE75" s="13"/>
      <c r="AF75" s="13"/>
      <c r="AG75" s="13"/>
      <c r="AH75" s="13"/>
      <c r="AI75" s="13"/>
      <c r="AJ75" s="13"/>
      <c r="AK75" s="55"/>
    </row>
    <row r="76" spans="1:37" x14ac:dyDescent="0.3">
      <c r="A76" s="20" t="s">
        <v>33</v>
      </c>
      <c r="B76" s="13">
        <v>6232.0225719603759</v>
      </c>
      <c r="C76" s="13">
        <v>1334503.8391413868</v>
      </c>
      <c r="D76" s="13">
        <v>17041.55938379476</v>
      </c>
      <c r="E76" s="54">
        <v>1994.0075917155896</v>
      </c>
      <c r="F76" s="13">
        <v>129562.7679268387</v>
      </c>
      <c r="G76" s="13">
        <v>19265.911842905509</v>
      </c>
      <c r="H76" s="13">
        <v>23261.015009500588</v>
      </c>
      <c r="I76" s="13">
        <v>144974.55712570567</v>
      </c>
      <c r="J76" s="13">
        <v>49241.523695837728</v>
      </c>
      <c r="K76" s="13">
        <v>46123.998682044272</v>
      </c>
      <c r="L76" s="13">
        <v>50.145018362590676</v>
      </c>
      <c r="M76" s="13">
        <v>9965.5348221684817</v>
      </c>
      <c r="N76" s="13">
        <v>422445.45412336354</v>
      </c>
      <c r="O76" s="55">
        <v>5362.5052572517361</v>
      </c>
      <c r="P76" s="54">
        <v>4122.3246258508498</v>
      </c>
      <c r="Q76" s="13">
        <v>354841.5420557803</v>
      </c>
      <c r="R76" s="13">
        <v>21700.69981205044</v>
      </c>
      <c r="S76" s="13">
        <v>36494.281104704365</v>
      </c>
      <c r="T76" s="13">
        <v>207245.74908940049</v>
      </c>
      <c r="U76" s="13">
        <v>165947.44091569589</v>
      </c>
      <c r="V76" s="13">
        <v>84316.93858757407</v>
      </c>
      <c r="W76" s="13">
        <v>78.604683009433501</v>
      </c>
      <c r="X76" s="13">
        <v>16675.176371093003</v>
      </c>
      <c r="Y76" s="13">
        <v>887300.43261930801</v>
      </c>
      <c r="Z76" s="55">
        <v>11355.324940207815</v>
      </c>
      <c r="AA76" s="54">
        <v>115.69035439393603</v>
      </c>
      <c r="AB76" s="13">
        <v>11691.201112387829</v>
      </c>
      <c r="AC76" s="13">
        <v>1081.2656831045069</v>
      </c>
      <c r="AD76" s="13">
        <v>758.64065546652375</v>
      </c>
      <c r="AE76" s="13">
        <v>4253.9994627932037</v>
      </c>
      <c r="AF76" s="13">
        <v>4694.7253124529079</v>
      </c>
      <c r="AG76" s="13">
        <v>1939.8251599805787</v>
      </c>
      <c r="AH76" s="13">
        <v>0</v>
      </c>
      <c r="AI76" s="13">
        <v>338.29501252910939</v>
      </c>
      <c r="AJ76" s="13">
        <v>24757.95239871466</v>
      </c>
      <c r="AK76" s="55">
        <v>323.72918633520743</v>
      </c>
    </row>
    <row r="77" spans="1:37" x14ac:dyDescent="0.3">
      <c r="A77" s="20" t="s">
        <v>34</v>
      </c>
      <c r="B77" s="13">
        <v>6849.1604583452481</v>
      </c>
      <c r="C77" s="13">
        <v>2978013.8650664752</v>
      </c>
      <c r="D77" s="13">
        <v>19209.121669344189</v>
      </c>
      <c r="E77" s="54">
        <v>1697.9674831347932</v>
      </c>
      <c r="F77" s="13">
        <v>189777.89756637282</v>
      </c>
      <c r="G77" s="13">
        <v>25382.114963111806</v>
      </c>
      <c r="H77" s="13">
        <v>88712.165774209148</v>
      </c>
      <c r="I77" s="13">
        <v>220941.219261372</v>
      </c>
      <c r="J77" s="13">
        <v>28318.7219268152</v>
      </c>
      <c r="K77" s="13">
        <v>147771.44175170822</v>
      </c>
      <c r="L77" s="13">
        <v>384.55667553505941</v>
      </c>
      <c r="M77" s="13">
        <v>2168.4176406575352</v>
      </c>
      <c r="N77" s="13">
        <v>703456.53555978183</v>
      </c>
      <c r="O77" s="55">
        <v>4683.3770319744508</v>
      </c>
      <c r="P77" s="54">
        <v>4725.4649886189691</v>
      </c>
      <c r="Q77" s="13">
        <v>562742.72549941007</v>
      </c>
      <c r="R77" s="13">
        <v>70691.377684147737</v>
      </c>
      <c r="S77" s="13">
        <v>300389.06227268296</v>
      </c>
      <c r="T77" s="13">
        <v>686654.77417424577</v>
      </c>
      <c r="U77" s="13">
        <v>62302.999606633464</v>
      </c>
      <c r="V77" s="13">
        <v>380345.50123642292</v>
      </c>
      <c r="W77" s="13">
        <v>5837.6309081308882</v>
      </c>
      <c r="X77" s="13">
        <v>2427.4021094782815</v>
      </c>
      <c r="Y77" s="13">
        <v>2071391.4734911523</v>
      </c>
      <c r="Z77" s="55">
        <v>13347.197863417332</v>
      </c>
      <c r="AA77" s="54">
        <v>425.727986591486</v>
      </c>
      <c r="AB77" s="13">
        <v>64241.653555983234</v>
      </c>
      <c r="AC77" s="13">
        <v>6039.4788696394089</v>
      </c>
      <c r="AD77" s="13">
        <v>42745.70020237616</v>
      </c>
      <c r="AE77" s="13">
        <v>58367.484650277729</v>
      </c>
      <c r="AF77" s="13">
        <v>11449.044982804262</v>
      </c>
      <c r="AG77" s="13">
        <v>19637.958216798615</v>
      </c>
      <c r="AH77" s="13">
        <v>650.83041238932844</v>
      </c>
      <c r="AI77" s="13">
        <v>33.705125272867583</v>
      </c>
      <c r="AJ77" s="13">
        <v>203165.85601554156</v>
      </c>
      <c r="AK77" s="55">
        <v>1178.5467739524054</v>
      </c>
    </row>
    <row r="78" spans="1:37" x14ac:dyDescent="0.3">
      <c r="A78" s="21" t="s">
        <v>79</v>
      </c>
      <c r="B78" s="22">
        <v>13081.183030305623</v>
      </c>
      <c r="C78" s="22">
        <v>4312517.7042078627</v>
      </c>
      <c r="D78" s="22">
        <v>36250.681053138949</v>
      </c>
      <c r="E78" s="56">
        <v>3691.975074850383</v>
      </c>
      <c r="F78" s="22">
        <v>319340.66549321153</v>
      </c>
      <c r="G78" s="22">
        <v>44648.026806017311</v>
      </c>
      <c r="H78" s="22">
        <v>111973.18078370974</v>
      </c>
      <c r="I78" s="22">
        <v>365915.77638707764</v>
      </c>
      <c r="J78" s="22">
        <v>77560.245622652932</v>
      </c>
      <c r="K78" s="22">
        <v>193895.44043375249</v>
      </c>
      <c r="L78" s="22">
        <v>434.7016938976501</v>
      </c>
      <c r="M78" s="22">
        <v>12133.952462826017</v>
      </c>
      <c r="N78" s="22">
        <v>1125901.9896831445</v>
      </c>
      <c r="O78" s="57">
        <v>10045.882289226187</v>
      </c>
      <c r="P78" s="56">
        <v>8847.7896144698188</v>
      </c>
      <c r="Q78" s="22">
        <v>917584.26755519037</v>
      </c>
      <c r="R78" s="22">
        <v>92392.077496198181</v>
      </c>
      <c r="S78" s="22">
        <v>336883.34337738733</v>
      </c>
      <c r="T78" s="22">
        <v>893900.52326364629</v>
      </c>
      <c r="U78" s="22">
        <v>228250.44052232936</v>
      </c>
      <c r="V78" s="22">
        <v>464662.43982399697</v>
      </c>
      <c r="W78" s="22">
        <v>5916.235591140322</v>
      </c>
      <c r="X78" s="22">
        <v>19102.578480571283</v>
      </c>
      <c r="Y78" s="22">
        <v>2958691.9061104595</v>
      </c>
      <c r="Z78" s="57">
        <v>24702.522803625146</v>
      </c>
      <c r="AA78" s="56">
        <v>541.41834098542199</v>
      </c>
      <c r="AB78" s="22">
        <v>75932.854668371059</v>
      </c>
      <c r="AC78" s="22">
        <v>7120.7445527439158</v>
      </c>
      <c r="AD78" s="22">
        <v>43504.340857842682</v>
      </c>
      <c r="AE78" s="22">
        <v>62621.484113070932</v>
      </c>
      <c r="AF78" s="22">
        <v>16143.770295257171</v>
      </c>
      <c r="AG78" s="22">
        <v>21577.783376779193</v>
      </c>
      <c r="AH78" s="22">
        <v>650.83041238932844</v>
      </c>
      <c r="AI78" s="22">
        <v>372.00013780197696</v>
      </c>
      <c r="AJ78" s="22">
        <v>227923.80841425632</v>
      </c>
      <c r="AK78" s="57">
        <v>1502.2759602876129</v>
      </c>
    </row>
    <row r="79" spans="1:37" x14ac:dyDescent="0.3">
      <c r="A79" s="75" t="s">
        <v>81</v>
      </c>
      <c r="B79" s="76">
        <v>38451.588409673677</v>
      </c>
      <c r="C79" s="76">
        <v>17768017.675520219</v>
      </c>
      <c r="D79" s="76">
        <v>149726.41203628248</v>
      </c>
      <c r="E79" s="59">
        <v>8043.1218753803296</v>
      </c>
      <c r="F79" s="29">
        <v>684316.80603963532</v>
      </c>
      <c r="G79" s="29">
        <v>227886.91766598754</v>
      </c>
      <c r="H79" s="29">
        <v>949885.45250194741</v>
      </c>
      <c r="I79" s="29">
        <v>876285.94485968095</v>
      </c>
      <c r="J79" s="29">
        <v>78780.785818967139</v>
      </c>
      <c r="K79" s="29">
        <v>203462.32920273705</v>
      </c>
      <c r="L79" s="29">
        <v>53495.123957197451</v>
      </c>
      <c r="M79" s="29">
        <v>262291.14507558115</v>
      </c>
      <c r="N79" s="29">
        <v>3336404.5051217307</v>
      </c>
      <c r="O79" s="58">
        <v>30017.433006932384</v>
      </c>
      <c r="P79" s="59">
        <v>25798.053971705016</v>
      </c>
      <c r="Q79" s="29">
        <v>2298754.4646657384</v>
      </c>
      <c r="R79" s="29">
        <v>865158.48097308399</v>
      </c>
      <c r="S79" s="29">
        <v>3904679.5806231988</v>
      </c>
      <c r="T79" s="29">
        <v>3480726.1569661805</v>
      </c>
      <c r="U79" s="29">
        <v>237951.87253122582</v>
      </c>
      <c r="V79" s="29">
        <v>494531.13524564006</v>
      </c>
      <c r="W79" s="29">
        <v>223646.5566040494</v>
      </c>
      <c r="X79" s="29">
        <v>317516.60422684177</v>
      </c>
      <c r="Y79" s="29">
        <v>11822964.851835968</v>
      </c>
      <c r="Z79" s="58">
        <v>102023.96084031955</v>
      </c>
      <c r="AA79" s="59">
        <v>4610.4125625883271</v>
      </c>
      <c r="AB79" s="29">
        <v>609892.88022186595</v>
      </c>
      <c r="AC79" s="29">
        <v>359698.92108400102</v>
      </c>
      <c r="AD79" s="29">
        <v>935430.35783000907</v>
      </c>
      <c r="AE79" s="29">
        <v>529966.50630445371</v>
      </c>
      <c r="AF79" s="29">
        <v>20894.999654355426</v>
      </c>
      <c r="AG79" s="29">
        <v>23221.953514136345</v>
      </c>
      <c r="AH79" s="29">
        <v>98368.606900548068</v>
      </c>
      <c r="AI79" s="29">
        <v>31174.09305316149</v>
      </c>
      <c r="AJ79" s="29">
        <v>2608648.3185625328</v>
      </c>
      <c r="AK79" s="58">
        <v>17685.01818903055</v>
      </c>
    </row>
    <row r="80" spans="1:37" x14ac:dyDescent="0.3">
      <c r="A80" s="74" t="s">
        <v>91</v>
      </c>
      <c r="B80" s="8"/>
      <c r="C80" s="8"/>
      <c r="D80" s="8"/>
      <c r="E80" s="52"/>
      <c r="F80" s="8"/>
      <c r="G80" s="8"/>
      <c r="H80" s="8"/>
      <c r="I80" s="8"/>
      <c r="J80" s="8"/>
      <c r="K80" s="8"/>
      <c r="L80" s="8"/>
      <c r="M80" s="8"/>
      <c r="N80" s="8"/>
      <c r="O80" s="53"/>
      <c r="P80" s="52"/>
      <c r="Q80" s="8"/>
      <c r="R80" s="8"/>
      <c r="S80" s="8"/>
      <c r="T80" s="8"/>
      <c r="U80" s="8"/>
      <c r="V80" s="8"/>
      <c r="W80" s="8"/>
      <c r="X80" s="8"/>
      <c r="Y80" s="8"/>
      <c r="Z80" s="53"/>
      <c r="AA80" s="52"/>
      <c r="AB80" s="8"/>
      <c r="AC80" s="8"/>
      <c r="AD80" s="8"/>
      <c r="AE80" s="8"/>
      <c r="AF80" s="8"/>
      <c r="AG80" s="8"/>
      <c r="AH80" s="8"/>
      <c r="AI80" s="8"/>
      <c r="AJ80" s="8"/>
      <c r="AK80" s="53"/>
    </row>
    <row r="81" spans="1:37" x14ac:dyDescent="0.3">
      <c r="A81" s="16" t="s">
        <v>74</v>
      </c>
      <c r="B81" s="13"/>
      <c r="C81" s="13"/>
      <c r="D81" s="13"/>
      <c r="E81" s="54"/>
      <c r="F81" s="13"/>
      <c r="G81" s="13"/>
      <c r="H81" s="13"/>
      <c r="I81" s="13"/>
      <c r="J81" s="13"/>
      <c r="K81" s="13"/>
      <c r="L81" s="13"/>
      <c r="M81" s="13"/>
      <c r="N81" s="13"/>
      <c r="O81" s="55"/>
      <c r="P81" s="54"/>
      <c r="Q81" s="13"/>
      <c r="R81" s="13"/>
      <c r="S81" s="13"/>
      <c r="T81" s="13"/>
      <c r="U81" s="13"/>
      <c r="V81" s="13"/>
      <c r="W81" s="13"/>
      <c r="X81" s="13"/>
      <c r="Y81" s="13"/>
      <c r="Z81" s="55"/>
      <c r="AA81" s="54"/>
      <c r="AB81" s="13"/>
      <c r="AC81" s="13"/>
      <c r="AD81" s="13"/>
      <c r="AE81" s="13"/>
      <c r="AF81" s="13"/>
      <c r="AG81" s="13"/>
      <c r="AH81" s="13"/>
      <c r="AI81" s="13"/>
      <c r="AJ81" s="13"/>
      <c r="AK81" s="55"/>
    </row>
    <row r="82" spans="1:37" x14ac:dyDescent="0.3">
      <c r="A82" s="20" t="s">
        <v>33</v>
      </c>
      <c r="B82" s="13">
        <v>10286.772715833138</v>
      </c>
      <c r="C82" s="13">
        <v>4229027.2443487542</v>
      </c>
      <c r="D82" s="13">
        <v>49583.864443353072</v>
      </c>
      <c r="E82" s="54">
        <v>2117.2539277710066</v>
      </c>
      <c r="F82" s="13">
        <v>303739.15123054141</v>
      </c>
      <c r="G82" s="13">
        <v>81202.227601297767</v>
      </c>
      <c r="H82" s="13">
        <v>327757.30617237033</v>
      </c>
      <c r="I82" s="13">
        <v>95894.626333542532</v>
      </c>
      <c r="J82" s="13">
        <v>5807.3511857991843</v>
      </c>
      <c r="K82" s="13">
        <v>1570.5879578767122</v>
      </c>
      <c r="L82" s="13">
        <v>3542.7877047607794</v>
      </c>
      <c r="M82" s="13">
        <v>135966.5244233897</v>
      </c>
      <c r="N82" s="13">
        <v>955480.56260957848</v>
      </c>
      <c r="O82" s="55">
        <v>10243.469004108727</v>
      </c>
      <c r="P82" s="54">
        <v>6823.8548394705631</v>
      </c>
      <c r="Q82" s="13">
        <v>996555.30841888429</v>
      </c>
      <c r="R82" s="13">
        <v>167352.23858577845</v>
      </c>
      <c r="S82" s="13">
        <v>803777.32769986195</v>
      </c>
      <c r="T82" s="13">
        <v>355946.71500268526</v>
      </c>
      <c r="U82" s="13">
        <v>20167.243153009156</v>
      </c>
      <c r="V82" s="13">
        <v>10829.57086641603</v>
      </c>
      <c r="W82" s="13">
        <v>16457.368583290339</v>
      </c>
      <c r="X82" s="13">
        <v>324645.67988140119</v>
      </c>
      <c r="Y82" s="13">
        <v>2695731.4521913268</v>
      </c>
      <c r="Z82" s="55">
        <v>32892.225123646662</v>
      </c>
      <c r="AA82" s="54">
        <v>1345.6639485915678</v>
      </c>
      <c r="AB82" s="13">
        <v>304513.76444332843</v>
      </c>
      <c r="AC82" s="13">
        <v>26071.388845438625</v>
      </c>
      <c r="AD82" s="13">
        <v>165213.37435668448</v>
      </c>
      <c r="AE82" s="13">
        <v>33581.910647181132</v>
      </c>
      <c r="AF82" s="13">
        <v>5696.2287422182335</v>
      </c>
      <c r="AG82" s="13">
        <v>98.762977874322104</v>
      </c>
      <c r="AH82" s="13">
        <v>795.97503088013389</v>
      </c>
      <c r="AI82" s="13">
        <v>41843.824504246717</v>
      </c>
      <c r="AJ82" s="13">
        <v>577815.22954785207</v>
      </c>
      <c r="AK82" s="55">
        <v>6448.1703155976829</v>
      </c>
    </row>
    <row r="83" spans="1:37" x14ac:dyDescent="0.3">
      <c r="A83" s="20" t="s">
        <v>34</v>
      </c>
      <c r="B83" s="13">
        <v>4436.2561484271937</v>
      </c>
      <c r="C83" s="13">
        <v>3105324.8948764331</v>
      </c>
      <c r="D83" s="13">
        <v>19983.968443621368</v>
      </c>
      <c r="E83" s="54">
        <v>586.57697166033972</v>
      </c>
      <c r="F83" s="13">
        <v>147322.53061872424</v>
      </c>
      <c r="G83" s="13">
        <v>39668.567016183362</v>
      </c>
      <c r="H83" s="13">
        <v>99782.689425673816</v>
      </c>
      <c r="I83" s="13">
        <v>68185.768117801621</v>
      </c>
      <c r="J83" s="13">
        <v>4907.0459349108423</v>
      </c>
      <c r="K83" s="13">
        <v>220.55512572534349</v>
      </c>
      <c r="L83" s="13">
        <v>6282.6243149533057</v>
      </c>
      <c r="M83" s="13">
        <v>5206.2901835129605</v>
      </c>
      <c r="N83" s="13">
        <v>371576.07073748548</v>
      </c>
      <c r="O83" s="55">
        <v>2627.1696190439475</v>
      </c>
      <c r="P83" s="54">
        <v>2751.7834219157467</v>
      </c>
      <c r="Q83" s="13">
        <v>443500.88048941758</v>
      </c>
      <c r="R83" s="13">
        <v>123131.57568930869</v>
      </c>
      <c r="S83" s="13">
        <v>672366.99500765128</v>
      </c>
      <c r="T83" s="13">
        <v>574838.62503662915</v>
      </c>
      <c r="U83" s="13">
        <v>3299.3546339987133</v>
      </c>
      <c r="V83" s="13">
        <v>1784.0612776339749</v>
      </c>
      <c r="W83" s="13">
        <v>67682.819527821805</v>
      </c>
      <c r="X83" s="13">
        <v>6487.6458803741143</v>
      </c>
      <c r="Y83" s="13">
        <v>1893091.9575428355</v>
      </c>
      <c r="Z83" s="55">
        <v>12563.842709546198</v>
      </c>
      <c r="AA83" s="54">
        <v>1097.8957548511073</v>
      </c>
      <c r="AB83" s="13">
        <v>187890.95910654787</v>
      </c>
      <c r="AC83" s="13">
        <v>81236.876959606656</v>
      </c>
      <c r="AD83" s="13">
        <v>307519.26846665965</v>
      </c>
      <c r="AE83" s="13">
        <v>233442.40062508118</v>
      </c>
      <c r="AF83" s="13">
        <v>800.10812866457593</v>
      </c>
      <c r="AG83" s="13">
        <v>433.72587992546335</v>
      </c>
      <c r="AH83" s="13">
        <v>28400.528897384611</v>
      </c>
      <c r="AI83" s="13">
        <v>932.99853224191929</v>
      </c>
      <c r="AJ83" s="13">
        <v>840656.86659611179</v>
      </c>
      <c r="AK83" s="55">
        <v>4792.9561150312247</v>
      </c>
    </row>
    <row r="84" spans="1:37" x14ac:dyDescent="0.3">
      <c r="A84" s="21" t="s">
        <v>75</v>
      </c>
      <c r="B84" s="22">
        <v>14723.028864260332</v>
      </c>
      <c r="C84" s="22">
        <v>7334352.1392251858</v>
      </c>
      <c r="D84" s="22">
        <v>69567.832886974444</v>
      </c>
      <c r="E84" s="56">
        <v>2703.8308994313466</v>
      </c>
      <c r="F84" s="22">
        <v>451061.68184926565</v>
      </c>
      <c r="G84" s="22">
        <v>120870.79461748112</v>
      </c>
      <c r="H84" s="22">
        <v>427539.99559804413</v>
      </c>
      <c r="I84" s="22">
        <v>164080.39445134415</v>
      </c>
      <c r="J84" s="22">
        <v>10714.397120710026</v>
      </c>
      <c r="K84" s="22">
        <v>1791.1430836020556</v>
      </c>
      <c r="L84" s="22">
        <v>9825.4120197140855</v>
      </c>
      <c r="M84" s="22">
        <v>141172.81460690266</v>
      </c>
      <c r="N84" s="22">
        <v>1327056.6333470645</v>
      </c>
      <c r="O84" s="57">
        <v>12870.638623152674</v>
      </c>
      <c r="P84" s="56">
        <v>9575.6382613863098</v>
      </c>
      <c r="Q84" s="22">
        <v>1440056.1889083018</v>
      </c>
      <c r="R84" s="22">
        <v>290483.81427508715</v>
      </c>
      <c r="S84" s="22">
        <v>1476144.3227075133</v>
      </c>
      <c r="T84" s="22">
        <v>930785.34003931447</v>
      </c>
      <c r="U84" s="22">
        <v>23466.597787007871</v>
      </c>
      <c r="V84" s="22">
        <v>12613.632144050005</v>
      </c>
      <c r="W84" s="22">
        <v>84140.188111112147</v>
      </c>
      <c r="X84" s="22">
        <v>331133.32576177531</v>
      </c>
      <c r="Y84" s="22">
        <v>4588823.4097341588</v>
      </c>
      <c r="Z84" s="57">
        <v>45456.067833192858</v>
      </c>
      <c r="AA84" s="56">
        <v>2443.5597034426751</v>
      </c>
      <c r="AB84" s="22">
        <v>492404.7235498763</v>
      </c>
      <c r="AC84" s="22">
        <v>107308.26580504529</v>
      </c>
      <c r="AD84" s="22">
        <v>472732.6428233441</v>
      </c>
      <c r="AE84" s="22">
        <v>267024.3112722623</v>
      </c>
      <c r="AF84" s="22">
        <v>6496.3368708828093</v>
      </c>
      <c r="AG84" s="22">
        <v>532.48885779978548</v>
      </c>
      <c r="AH84" s="22">
        <v>29196.503928264745</v>
      </c>
      <c r="AI84" s="22">
        <v>42776.823036488633</v>
      </c>
      <c r="AJ84" s="22">
        <v>1418472.0961439635</v>
      </c>
      <c r="AK84" s="57">
        <v>11241.126430628909</v>
      </c>
    </row>
    <row r="85" spans="1:37" x14ac:dyDescent="0.3">
      <c r="A85" s="16" t="s">
        <v>76</v>
      </c>
      <c r="B85" s="13"/>
      <c r="C85" s="13"/>
      <c r="D85" s="13"/>
      <c r="E85" s="54"/>
      <c r="F85" s="13"/>
      <c r="G85" s="13"/>
      <c r="H85" s="13"/>
      <c r="I85" s="13"/>
      <c r="J85" s="13"/>
      <c r="K85" s="13"/>
      <c r="L85" s="13"/>
      <c r="M85" s="13"/>
      <c r="N85" s="13"/>
      <c r="O85" s="55"/>
      <c r="P85" s="54"/>
      <c r="Q85" s="13"/>
      <c r="R85" s="13"/>
      <c r="S85" s="13"/>
      <c r="T85" s="13"/>
      <c r="U85" s="13"/>
      <c r="V85" s="13"/>
      <c r="W85" s="13"/>
      <c r="X85" s="13"/>
      <c r="Y85" s="13"/>
      <c r="Z85" s="55"/>
      <c r="AA85" s="54"/>
      <c r="AB85" s="13"/>
      <c r="AC85" s="13"/>
      <c r="AD85" s="13"/>
      <c r="AE85" s="13"/>
      <c r="AF85" s="13"/>
      <c r="AG85" s="13"/>
      <c r="AH85" s="13"/>
      <c r="AI85" s="13"/>
      <c r="AJ85" s="13"/>
      <c r="AK85" s="55"/>
    </row>
    <row r="86" spans="1:37" x14ac:dyDescent="0.3">
      <c r="A86" s="20" t="s">
        <v>33</v>
      </c>
      <c r="B86" s="13">
        <v>4735.1573658397174</v>
      </c>
      <c r="C86" s="13">
        <v>1468723.3181318976</v>
      </c>
      <c r="D86" s="13">
        <v>19286.64476737718</v>
      </c>
      <c r="E86" s="54">
        <v>714.78535122484038</v>
      </c>
      <c r="F86" s="13">
        <v>79344.097802382763</v>
      </c>
      <c r="G86" s="13">
        <v>9711.5220845804542</v>
      </c>
      <c r="H86" s="13">
        <v>55961.795741318383</v>
      </c>
      <c r="I86" s="13">
        <v>82214.004061369473</v>
      </c>
      <c r="J86" s="13">
        <v>1852.6113527285436</v>
      </c>
      <c r="K86" s="13">
        <v>2428.9057180518125</v>
      </c>
      <c r="L86" s="13">
        <v>11.157192142735456</v>
      </c>
      <c r="M86" s="13">
        <v>17776.1245769298</v>
      </c>
      <c r="N86" s="13">
        <v>249300.21852950394</v>
      </c>
      <c r="O86" s="55">
        <v>2928.3603216132669</v>
      </c>
      <c r="P86" s="54">
        <v>3326.2859975536062</v>
      </c>
      <c r="Q86" s="13">
        <v>520061.96102767467</v>
      </c>
      <c r="R86" s="13">
        <v>48463.508220294745</v>
      </c>
      <c r="S86" s="13">
        <v>244855.18854162836</v>
      </c>
      <c r="T86" s="13">
        <v>158997.07081862149</v>
      </c>
      <c r="U86" s="13">
        <v>4979.971719066486</v>
      </c>
      <c r="V86" s="13">
        <v>5467.6614885491599</v>
      </c>
      <c r="W86" s="13">
        <v>117.95144227910373</v>
      </c>
      <c r="X86" s="13">
        <v>46116.836014960674</v>
      </c>
      <c r="Y86" s="13">
        <v>1029060.1492730747</v>
      </c>
      <c r="Z86" s="55">
        <v>13619.338947145332</v>
      </c>
      <c r="AA86" s="54">
        <v>694.08601706127081</v>
      </c>
      <c r="AB86" s="13">
        <v>116887.98484217546</v>
      </c>
      <c r="AC86" s="13">
        <v>8315.3892241755839</v>
      </c>
      <c r="AD86" s="13">
        <v>42299.631363833192</v>
      </c>
      <c r="AE86" s="13">
        <v>18702.708760666239</v>
      </c>
      <c r="AF86" s="13">
        <v>194.33043652282663</v>
      </c>
      <c r="AG86" s="13">
        <v>224.76018984827195</v>
      </c>
      <c r="AH86" s="13">
        <v>31.71770450090067</v>
      </c>
      <c r="AI86" s="13">
        <v>3706.4278075957795</v>
      </c>
      <c r="AJ86" s="13">
        <v>190362.95032931829</v>
      </c>
      <c r="AK86" s="55">
        <v>2738.945498618582</v>
      </c>
    </row>
    <row r="87" spans="1:37" x14ac:dyDescent="0.3">
      <c r="A87" s="20" t="s">
        <v>34</v>
      </c>
      <c r="B87" s="13">
        <v>2462.4146051093308</v>
      </c>
      <c r="C87" s="13">
        <v>1635663.8089995119</v>
      </c>
      <c r="D87" s="13">
        <v>10106.46090340559</v>
      </c>
      <c r="E87" s="54">
        <v>394.01177812963942</v>
      </c>
      <c r="F87" s="13">
        <v>9581.3422975072353</v>
      </c>
      <c r="G87" s="13">
        <v>12312.915481793512</v>
      </c>
      <c r="H87" s="13">
        <v>86310.523897730178</v>
      </c>
      <c r="I87" s="13">
        <v>156507.41196904832</v>
      </c>
      <c r="J87" s="13">
        <v>0</v>
      </c>
      <c r="K87" s="13">
        <v>25093.057300584929</v>
      </c>
      <c r="L87" s="13">
        <v>935.02206143412548</v>
      </c>
      <c r="M87" s="13">
        <v>7.1502268106157354</v>
      </c>
      <c r="N87" s="13">
        <v>290747.4232349089</v>
      </c>
      <c r="O87" s="55">
        <v>1619.119010785352</v>
      </c>
      <c r="P87" s="54">
        <v>1700.5133505519136</v>
      </c>
      <c r="Q87" s="13">
        <v>126030.78237505346</v>
      </c>
      <c r="R87" s="13">
        <v>45812.566615799471</v>
      </c>
      <c r="S87" s="13">
        <v>398531.43464266462</v>
      </c>
      <c r="T87" s="13">
        <v>515181.82111583638</v>
      </c>
      <c r="U87" s="13">
        <v>699.41373471752456</v>
      </c>
      <c r="V87" s="13">
        <v>31064.653343124046</v>
      </c>
      <c r="W87" s="13">
        <v>8229.2752275501534</v>
      </c>
      <c r="X87" s="13">
        <v>486.03007070459756</v>
      </c>
      <c r="Y87" s="13">
        <v>1126035.9771254505</v>
      </c>
      <c r="Z87" s="55">
        <v>6988.845629341019</v>
      </c>
      <c r="AA87" s="54">
        <v>367.88947642777805</v>
      </c>
      <c r="AB87" s="13">
        <v>48107.874578666291</v>
      </c>
      <c r="AC87" s="13">
        <v>10560.903449669257</v>
      </c>
      <c r="AD87" s="13">
        <v>80716.999969083932</v>
      </c>
      <c r="AE87" s="13">
        <v>77814.787692893675</v>
      </c>
      <c r="AF87" s="13">
        <v>387.81477317360014</v>
      </c>
      <c r="AG87" s="13">
        <v>627.66941575090505</v>
      </c>
      <c r="AH87" s="13">
        <v>356.95849650024297</v>
      </c>
      <c r="AI87" s="13">
        <v>307.4002634129597</v>
      </c>
      <c r="AJ87" s="13">
        <v>218880.40863915088</v>
      </c>
      <c r="AK87" s="55">
        <v>1498.4962632792201</v>
      </c>
    </row>
    <row r="88" spans="1:37" x14ac:dyDescent="0.3">
      <c r="A88" s="21" t="s">
        <v>77</v>
      </c>
      <c r="B88" s="22">
        <v>7197.5719709490477</v>
      </c>
      <c r="C88" s="22">
        <v>3104387.1271314104</v>
      </c>
      <c r="D88" s="22">
        <v>29393.10567078277</v>
      </c>
      <c r="E88" s="56">
        <v>1108.7971293544797</v>
      </c>
      <c r="F88" s="22">
        <v>88925.440099889995</v>
      </c>
      <c r="G88" s="22">
        <v>22024.437566373967</v>
      </c>
      <c r="H88" s="22">
        <v>142272.31963904857</v>
      </c>
      <c r="I88" s="22">
        <v>238721.41603041778</v>
      </c>
      <c r="J88" s="22">
        <v>1852.6113527285436</v>
      </c>
      <c r="K88" s="22">
        <v>27521.963018636743</v>
      </c>
      <c r="L88" s="22">
        <v>946.1792535768609</v>
      </c>
      <c r="M88" s="22">
        <v>17783.274803740416</v>
      </c>
      <c r="N88" s="22">
        <v>540047.64176441287</v>
      </c>
      <c r="O88" s="57">
        <v>4547.4793323986187</v>
      </c>
      <c r="P88" s="56">
        <v>5026.79934810552</v>
      </c>
      <c r="Q88" s="22">
        <v>646092.74340272811</v>
      </c>
      <c r="R88" s="22">
        <v>94276.074836094223</v>
      </c>
      <c r="S88" s="22">
        <v>643386.62318429304</v>
      </c>
      <c r="T88" s="22">
        <v>674178.89193445793</v>
      </c>
      <c r="U88" s="22">
        <v>5679.3854537840107</v>
      </c>
      <c r="V88" s="22">
        <v>36532.314831673204</v>
      </c>
      <c r="W88" s="22">
        <v>8347.2266698292569</v>
      </c>
      <c r="X88" s="22">
        <v>46602.866085665271</v>
      </c>
      <c r="Y88" s="22">
        <v>2155096.1263985257</v>
      </c>
      <c r="Z88" s="57">
        <v>20608.18457648635</v>
      </c>
      <c r="AA88" s="56">
        <v>1061.9754934890489</v>
      </c>
      <c r="AB88" s="22">
        <v>164995.85942084173</v>
      </c>
      <c r="AC88" s="22">
        <v>18876.29267384484</v>
      </c>
      <c r="AD88" s="22">
        <v>123016.63133291712</v>
      </c>
      <c r="AE88" s="22">
        <v>96517.496453559914</v>
      </c>
      <c r="AF88" s="22">
        <v>582.14520969642672</v>
      </c>
      <c r="AG88" s="22">
        <v>852.42960559917697</v>
      </c>
      <c r="AH88" s="22">
        <v>388.67620100114362</v>
      </c>
      <c r="AI88" s="22">
        <v>4013.8280710087392</v>
      </c>
      <c r="AJ88" s="22">
        <v>409243.35896846908</v>
      </c>
      <c r="AK88" s="57">
        <v>4237.4417618978023</v>
      </c>
    </row>
    <row r="89" spans="1:37" x14ac:dyDescent="0.3">
      <c r="A89" s="16" t="s">
        <v>78</v>
      </c>
      <c r="B89" s="13"/>
      <c r="C89" s="13"/>
      <c r="D89" s="13"/>
      <c r="E89" s="54"/>
      <c r="F89" s="13"/>
      <c r="G89" s="13"/>
      <c r="H89" s="13"/>
      <c r="I89" s="13"/>
      <c r="J89" s="13"/>
      <c r="K89" s="13"/>
      <c r="L89" s="13"/>
      <c r="M89" s="13"/>
      <c r="N89" s="13"/>
      <c r="O89" s="55"/>
      <c r="P89" s="54"/>
      <c r="Q89" s="13"/>
      <c r="R89" s="13"/>
      <c r="S89" s="13"/>
      <c r="T89" s="13"/>
      <c r="U89" s="13"/>
      <c r="V89" s="13"/>
      <c r="W89" s="13"/>
      <c r="X89" s="13"/>
      <c r="Y89" s="13"/>
      <c r="Z89" s="55"/>
      <c r="AA89" s="54"/>
      <c r="AB89" s="13"/>
      <c r="AC89" s="13"/>
      <c r="AD89" s="13"/>
      <c r="AE89" s="13"/>
      <c r="AF89" s="13"/>
      <c r="AG89" s="13"/>
      <c r="AH89" s="13"/>
      <c r="AI89" s="13"/>
      <c r="AJ89" s="13"/>
      <c r="AK89" s="55"/>
    </row>
    <row r="90" spans="1:37" x14ac:dyDescent="0.3">
      <c r="A90" s="20" t="s">
        <v>33</v>
      </c>
      <c r="B90" s="13">
        <v>2115.9755033868255</v>
      </c>
      <c r="C90" s="13">
        <v>397056.28322375158</v>
      </c>
      <c r="D90" s="13">
        <v>7011.7855208215788</v>
      </c>
      <c r="E90" s="54">
        <v>511.52315977618144</v>
      </c>
      <c r="F90" s="13">
        <v>46830.168274942334</v>
      </c>
      <c r="G90" s="13">
        <v>4048.8981361286069</v>
      </c>
      <c r="H90" s="13">
        <v>18509.271620639374</v>
      </c>
      <c r="I90" s="13">
        <v>5147.3180831554664</v>
      </c>
      <c r="J90" s="13">
        <v>23342.265584804474</v>
      </c>
      <c r="K90" s="13">
        <v>125.96019197995125</v>
      </c>
      <c r="L90" s="13">
        <v>12.59942031124254</v>
      </c>
      <c r="M90" s="13">
        <v>7400.2838537225534</v>
      </c>
      <c r="N90" s="13">
        <v>105416.765165684</v>
      </c>
      <c r="O90" s="55">
        <v>1737.5871499818099</v>
      </c>
      <c r="P90" s="54">
        <v>1414.6287278145367</v>
      </c>
      <c r="Q90" s="13">
        <v>133839.97567671831</v>
      </c>
      <c r="R90" s="13">
        <v>5660.4327602266849</v>
      </c>
      <c r="S90" s="13">
        <v>27556.489512645108</v>
      </c>
      <c r="T90" s="13">
        <v>20501.63156399117</v>
      </c>
      <c r="U90" s="13">
        <v>70452.566210767254</v>
      </c>
      <c r="V90" s="13">
        <v>1145.71512055681</v>
      </c>
      <c r="W90" s="13">
        <v>146.19586281794014</v>
      </c>
      <c r="X90" s="13">
        <v>3467.7002633969223</v>
      </c>
      <c r="Y90" s="13">
        <v>262770.70697112021</v>
      </c>
      <c r="Z90" s="55">
        <v>4641.4370069774832</v>
      </c>
      <c r="AA90" s="54">
        <v>189.82361579610742</v>
      </c>
      <c r="AB90" s="13">
        <v>15110.056068559712</v>
      </c>
      <c r="AC90" s="13">
        <v>651.65507064597205</v>
      </c>
      <c r="AD90" s="13">
        <v>4904.93030368568</v>
      </c>
      <c r="AE90" s="13">
        <v>3428.5560337486759</v>
      </c>
      <c r="AF90" s="13">
        <v>4145.3194395589835</v>
      </c>
      <c r="AG90" s="13">
        <v>44.928361012059909</v>
      </c>
      <c r="AH90" s="13">
        <v>0</v>
      </c>
      <c r="AI90" s="13">
        <v>583.36580973632203</v>
      </c>
      <c r="AJ90" s="13">
        <v>28868.8110869474</v>
      </c>
      <c r="AK90" s="55">
        <v>632.76136386228586</v>
      </c>
    </row>
    <row r="91" spans="1:37" x14ac:dyDescent="0.3">
      <c r="A91" s="20" t="s">
        <v>34</v>
      </c>
      <c r="B91" s="13">
        <v>3213.8562023101908</v>
      </c>
      <c r="C91" s="13">
        <v>2063787.5318208765</v>
      </c>
      <c r="D91" s="13">
        <v>9604.9160666724929</v>
      </c>
      <c r="E91" s="54">
        <v>663.15377801448346</v>
      </c>
      <c r="F91" s="13">
        <v>42475.123944935527</v>
      </c>
      <c r="G91" s="13">
        <v>15047.764072025115</v>
      </c>
      <c r="H91" s="13">
        <v>183824.19320318429</v>
      </c>
      <c r="I91" s="13">
        <v>182095.91707011405</v>
      </c>
      <c r="J91" s="13">
        <v>3720.9566676380477</v>
      </c>
      <c r="K91" s="13">
        <v>39711.27656615695</v>
      </c>
      <c r="L91" s="13">
        <v>2087.7259309346578</v>
      </c>
      <c r="M91" s="13">
        <v>3241.6827168126447</v>
      </c>
      <c r="N91" s="13">
        <v>472204.64017180126</v>
      </c>
      <c r="O91" s="55">
        <v>1962.3585800821161</v>
      </c>
      <c r="P91" s="54">
        <v>2172.5039617074949</v>
      </c>
      <c r="Q91" s="13">
        <v>209646.7556740499</v>
      </c>
      <c r="R91" s="13">
        <v>44900.832118923478</v>
      </c>
      <c r="S91" s="13">
        <v>522330.25607547205</v>
      </c>
      <c r="T91" s="13">
        <v>501363.92507849284</v>
      </c>
      <c r="U91" s="13">
        <v>13022.467618792665</v>
      </c>
      <c r="V91" s="13">
        <v>62853.168596198986</v>
      </c>
      <c r="W91" s="13">
        <v>15539.093659548971</v>
      </c>
      <c r="X91" s="13">
        <v>462.13468743669148</v>
      </c>
      <c r="Y91" s="13">
        <v>1370118.6335089155</v>
      </c>
      <c r="Z91" s="55">
        <v>6592.0883021406562</v>
      </c>
      <c r="AA91" s="54">
        <v>378.19846258821229</v>
      </c>
      <c r="AB91" s="13">
        <v>38942.96005872872</v>
      </c>
      <c r="AC91" s="13">
        <v>9258.0574009624925</v>
      </c>
      <c r="AD91" s="13">
        <v>71748.873240980087</v>
      </c>
      <c r="AE91" s="13">
        <v>87469.088334784246</v>
      </c>
      <c r="AF91" s="13">
        <v>3048.8556284694077</v>
      </c>
      <c r="AG91" s="13">
        <v>7997.6698176438613</v>
      </c>
      <c r="AH91" s="13">
        <v>2940.9049180041507</v>
      </c>
      <c r="AI91" s="13">
        <v>57.848740584626384</v>
      </c>
      <c r="AJ91" s="13">
        <v>221464.25814015759</v>
      </c>
      <c r="AK91" s="55">
        <v>1050.4691844497211</v>
      </c>
    </row>
    <row r="92" spans="1:37" x14ac:dyDescent="0.3">
      <c r="A92" s="21" t="s">
        <v>79</v>
      </c>
      <c r="B92" s="22">
        <v>5329.8317056970163</v>
      </c>
      <c r="C92" s="22">
        <v>2460843.815044628</v>
      </c>
      <c r="D92" s="22">
        <v>16616.70158749407</v>
      </c>
      <c r="E92" s="56">
        <v>1174.6769377906649</v>
      </c>
      <c r="F92" s="22">
        <v>89305.292219877854</v>
      </c>
      <c r="G92" s="22">
        <v>19096.662208153721</v>
      </c>
      <c r="H92" s="22">
        <v>202333.46482382366</v>
      </c>
      <c r="I92" s="22">
        <v>187243.23515326952</v>
      </c>
      <c r="J92" s="22">
        <v>27063.222252442523</v>
      </c>
      <c r="K92" s="22">
        <v>39837.236758136904</v>
      </c>
      <c r="L92" s="22">
        <v>2100.3253512459005</v>
      </c>
      <c r="M92" s="22">
        <v>10641.966570535198</v>
      </c>
      <c r="N92" s="22">
        <v>577621.40533748537</v>
      </c>
      <c r="O92" s="57">
        <v>3699.945730063926</v>
      </c>
      <c r="P92" s="56">
        <v>3587.1326895220318</v>
      </c>
      <c r="Q92" s="22">
        <v>343486.73135076824</v>
      </c>
      <c r="R92" s="22">
        <v>50561.264879150163</v>
      </c>
      <c r="S92" s="22">
        <v>549886.74558811716</v>
      </c>
      <c r="T92" s="22">
        <v>521865.55664248404</v>
      </c>
      <c r="U92" s="22">
        <v>83475.033829559921</v>
      </c>
      <c r="V92" s="22">
        <v>63998.883716755794</v>
      </c>
      <c r="W92" s="22">
        <v>15685.289522366911</v>
      </c>
      <c r="X92" s="22">
        <v>3929.8349508336137</v>
      </c>
      <c r="Y92" s="22">
        <v>1632889.3404800361</v>
      </c>
      <c r="Z92" s="57">
        <v>11233.52530911814</v>
      </c>
      <c r="AA92" s="56">
        <v>568.02207838431968</v>
      </c>
      <c r="AB92" s="22">
        <v>54053.016127288429</v>
      </c>
      <c r="AC92" s="22">
        <v>9909.7124716084654</v>
      </c>
      <c r="AD92" s="22">
        <v>76653.803544665774</v>
      </c>
      <c r="AE92" s="22">
        <v>90897.644368532929</v>
      </c>
      <c r="AF92" s="22">
        <v>7194.1750680283913</v>
      </c>
      <c r="AG92" s="22">
        <v>8042.5981786559214</v>
      </c>
      <c r="AH92" s="22">
        <v>2940.9049180041507</v>
      </c>
      <c r="AI92" s="22">
        <v>641.21455032094843</v>
      </c>
      <c r="AJ92" s="22">
        <v>250333.06922710492</v>
      </c>
      <c r="AK92" s="57">
        <v>1683.2305483120069</v>
      </c>
    </row>
    <row r="93" spans="1:37" x14ac:dyDescent="0.3">
      <c r="A93" s="75" t="s">
        <v>40</v>
      </c>
      <c r="B93" s="76">
        <v>27250.432540906397</v>
      </c>
      <c r="C93" s="76">
        <v>12899583.081401225</v>
      </c>
      <c r="D93" s="76">
        <v>115577.64014525128</v>
      </c>
      <c r="E93" s="59">
        <v>4987.3049665764911</v>
      </c>
      <c r="F93" s="29">
        <v>629292.41416903341</v>
      </c>
      <c r="G93" s="29">
        <v>161991.89439200881</v>
      </c>
      <c r="H93" s="29">
        <v>772145.78006091632</v>
      </c>
      <c r="I93" s="29">
        <v>590045.04563503154</v>
      </c>
      <c r="J93" s="29">
        <v>39630.230725881091</v>
      </c>
      <c r="K93" s="29">
        <v>69150.342860375706</v>
      </c>
      <c r="L93" s="29">
        <v>12871.916624536845</v>
      </c>
      <c r="M93" s="29">
        <v>169598.0559811783</v>
      </c>
      <c r="N93" s="29">
        <v>2444725.6804489605</v>
      </c>
      <c r="O93" s="58">
        <v>21118.06368561522</v>
      </c>
      <c r="P93" s="59">
        <v>18189.570299013863</v>
      </c>
      <c r="Q93" s="29">
        <v>2429635.663661798</v>
      </c>
      <c r="R93" s="29">
        <v>435321.15399033151</v>
      </c>
      <c r="S93" s="29">
        <v>2669417.6914799237</v>
      </c>
      <c r="T93" s="29">
        <v>2126829.7886162563</v>
      </c>
      <c r="U93" s="29">
        <v>112621.01707035181</v>
      </c>
      <c r="V93" s="29">
        <v>113144.83069247901</v>
      </c>
      <c r="W93" s="29">
        <v>108172.70430330833</v>
      </c>
      <c r="X93" s="29">
        <v>381666.02679827414</v>
      </c>
      <c r="Y93" s="29">
        <v>8376808.8766127098</v>
      </c>
      <c r="Z93" s="58">
        <v>77297.777718797355</v>
      </c>
      <c r="AA93" s="59">
        <v>4073.5572753160436</v>
      </c>
      <c r="AB93" s="29">
        <v>711453.5990980065</v>
      </c>
      <c r="AC93" s="29">
        <v>136094.27095049858</v>
      </c>
      <c r="AD93" s="29">
        <v>672403.07770092704</v>
      </c>
      <c r="AE93" s="29">
        <v>454439.45209435513</v>
      </c>
      <c r="AF93" s="29">
        <v>14272.657148607626</v>
      </c>
      <c r="AG93" s="29">
        <v>9427.5166420548831</v>
      </c>
      <c r="AH93" s="29">
        <v>32526.08504727004</v>
      </c>
      <c r="AI93" s="29">
        <v>47431.865657818315</v>
      </c>
      <c r="AJ93" s="29">
        <v>2078048.5243395402</v>
      </c>
      <c r="AK93" s="58">
        <v>17161.798740838716</v>
      </c>
    </row>
    <row r="95" spans="1:37" x14ac:dyDescent="0.3">
      <c r="A95" t="s">
        <v>106</v>
      </c>
      <c r="B95" s="89">
        <f>B93+B79+B65+B51+B37+B23</f>
        <v>123578.95214431478</v>
      </c>
      <c r="C95" s="89">
        <f>C93+C79+C65+C51+C37+C23</f>
        <v>57074506.694018461</v>
      </c>
      <c r="D95" s="89">
        <f>D93+D79+D65+D51+D37+D23</f>
        <v>504598.03822941537</v>
      </c>
      <c r="E95" s="89">
        <f t="shared" ref="E95:AK95" si="0">E93+E79+E65+E51+E37+E23</f>
        <v>22404.942148649134</v>
      </c>
      <c r="F95" s="89">
        <f t="shared" si="0"/>
        <v>2386055.6073249914</v>
      </c>
      <c r="G95" s="89">
        <f t="shared" si="0"/>
        <v>632252.7388132941</v>
      </c>
      <c r="H95" s="89">
        <f t="shared" si="0"/>
        <v>2965440.2226729682</v>
      </c>
      <c r="I95" s="89">
        <f t="shared" si="0"/>
        <v>2515389.3873231853</v>
      </c>
      <c r="J95" s="89">
        <f t="shared" si="0"/>
        <v>158784.50078043013</v>
      </c>
      <c r="K95" s="89">
        <f t="shared" si="0"/>
        <v>332648.6378309459</v>
      </c>
      <c r="L95" s="89">
        <f t="shared" si="0"/>
        <v>110616.97048975721</v>
      </c>
      <c r="M95" s="89">
        <f t="shared" si="0"/>
        <v>1020192.1088234725</v>
      </c>
      <c r="N95" s="89">
        <f t="shared" si="0"/>
        <v>10121380.174059043</v>
      </c>
      <c r="O95" s="89">
        <f t="shared" si="0"/>
        <v>90263.899375678142</v>
      </c>
      <c r="P95" s="89">
        <f t="shared" si="0"/>
        <v>81315.061080744039</v>
      </c>
      <c r="Q95" s="89">
        <f t="shared" si="0"/>
        <v>8884561.1611805484</v>
      </c>
      <c r="R95" s="89">
        <f t="shared" si="0"/>
        <v>2270327.559142428</v>
      </c>
      <c r="S95" s="89">
        <f t="shared" si="0"/>
        <v>11670254.514660908</v>
      </c>
      <c r="T95" s="89">
        <f t="shared" si="0"/>
        <v>10194944.23801006</v>
      </c>
      <c r="U95" s="89">
        <f t="shared" si="0"/>
        <v>523772.69414410344</v>
      </c>
      <c r="V95" s="89">
        <f t="shared" si="0"/>
        <v>787621.53849168227</v>
      </c>
      <c r="W95" s="89">
        <f t="shared" si="0"/>
        <v>617496.03722632572</v>
      </c>
      <c r="X95" s="89">
        <f t="shared" si="0"/>
        <v>1900582.4371654987</v>
      </c>
      <c r="Y95" s="89">
        <f t="shared" si="0"/>
        <v>36849560.180021547</v>
      </c>
      <c r="Z95" s="89">
        <f t="shared" si="0"/>
        <v>332780.27619606454</v>
      </c>
      <c r="AA95" s="89">
        <f t="shared" si="0"/>
        <v>19858.948914921617</v>
      </c>
      <c r="AB95" s="89">
        <f t="shared" si="0"/>
        <v>2736092.4295545979</v>
      </c>
      <c r="AC95" s="89">
        <f t="shared" si="0"/>
        <v>972867.77215037926</v>
      </c>
      <c r="AD95" s="89">
        <f t="shared" si="0"/>
        <v>3579996.4094326328</v>
      </c>
      <c r="AE95" s="89">
        <f t="shared" si="0"/>
        <v>2130710.2871739613</v>
      </c>
      <c r="AF95" s="89">
        <f t="shared" si="0"/>
        <v>57284.584768892542</v>
      </c>
      <c r="AG95" s="89">
        <f t="shared" si="0"/>
        <v>49341.222183153455</v>
      </c>
      <c r="AH95" s="89">
        <f t="shared" si="0"/>
        <v>218876.7314785471</v>
      </c>
      <c r="AI95" s="89">
        <f t="shared" si="0"/>
        <v>358396.90319570422</v>
      </c>
      <c r="AJ95" s="89">
        <f t="shared" si="0"/>
        <v>10103566.339937873</v>
      </c>
      <c r="AK95" s="89">
        <f t="shared" si="0"/>
        <v>81553.862657672697</v>
      </c>
    </row>
  </sheetData>
  <mergeCells count="19">
    <mergeCell ref="AJ8:AJ9"/>
    <mergeCell ref="AA7:AK7"/>
    <mergeCell ref="F8:M8"/>
    <mergeCell ref="O8:O9"/>
    <mergeCell ref="P8:P9"/>
    <mergeCell ref="Q8:X8"/>
    <mergeCell ref="Z8:Z9"/>
    <mergeCell ref="AB8:AI8"/>
    <mergeCell ref="AK8:AK9"/>
    <mergeCell ref="AA8:AA9"/>
    <mergeCell ref="N8:N9"/>
    <mergeCell ref="P7:Z7"/>
    <mergeCell ref="Y8:Y9"/>
    <mergeCell ref="A7:A9"/>
    <mergeCell ref="B7:B9"/>
    <mergeCell ref="C7:C9"/>
    <mergeCell ref="D7:D9"/>
    <mergeCell ref="E7:O7"/>
    <mergeCell ref="E8:E9"/>
  </mergeCells>
  <pageMargins left="0.7" right="0.7" top="0.75" bottom="0.75" header="0.3" footer="0.3"/>
  <pageSetup scale="2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21"/>
  <sheetViews>
    <sheetView tabSelected="1" topLeftCell="A79" zoomScale="65" zoomScaleNormal="65" workbookViewId="0">
      <selection activeCell="J100" sqref="J100"/>
    </sheetView>
  </sheetViews>
  <sheetFormatPr defaultRowHeight="14.4" x14ac:dyDescent="0.3"/>
  <cols>
    <col min="1" max="1" width="44" customWidth="1"/>
    <col min="3" max="3" width="10.88671875" customWidth="1"/>
    <col min="5" max="5" width="13.88671875" customWidth="1"/>
    <col min="6" max="6" width="11.33203125" customWidth="1"/>
    <col min="7" max="7" width="8.33203125" bestFit="1" customWidth="1"/>
    <col min="8" max="8" width="9.88671875" bestFit="1" customWidth="1"/>
    <col min="9" max="9" width="10.44140625" customWidth="1"/>
    <col min="10" max="10" width="8.109375" customWidth="1"/>
    <col min="11" max="11" width="8.33203125" bestFit="1" customWidth="1"/>
    <col min="12" max="12" width="8.44140625" bestFit="1" customWidth="1"/>
    <col min="13" max="13" width="11.33203125" bestFit="1" customWidth="1"/>
    <col min="14" max="14" width="12.5546875" customWidth="1"/>
    <col min="15" max="15" width="11.44140625" customWidth="1"/>
    <col min="16" max="16" width="13.109375" customWidth="1"/>
    <col min="17" max="17" width="9.88671875" bestFit="1" customWidth="1"/>
    <col min="18" max="18" width="10.88671875" customWidth="1"/>
    <col min="19" max="19" width="11.77734375" customWidth="1"/>
    <col min="20" max="20" width="12" customWidth="1"/>
    <col min="24" max="24" width="11.33203125" bestFit="1" customWidth="1"/>
    <col min="25" max="25" width="12.33203125" customWidth="1"/>
    <col min="26" max="26" width="11.6640625" customWidth="1"/>
    <col min="27" max="27" width="11.109375" customWidth="1"/>
    <col min="30" max="30" width="13" customWidth="1"/>
    <col min="35" max="35" width="11.33203125" bestFit="1" customWidth="1"/>
    <col min="36" max="36" width="12" customWidth="1"/>
    <col min="37" max="37" width="10.88671875" customWidth="1"/>
  </cols>
  <sheetData>
    <row r="1" spans="1:37" s="85" customFormat="1" x14ac:dyDescent="0.3">
      <c r="A1" s="85" t="s">
        <v>103</v>
      </c>
    </row>
    <row r="2" spans="1:37" s="1" customFormat="1" x14ac:dyDescent="0.3">
      <c r="A2" s="84" t="s">
        <v>105</v>
      </c>
    </row>
    <row r="3" spans="1:37" x14ac:dyDescent="0.3">
      <c r="A3" t="s">
        <v>94</v>
      </c>
    </row>
    <row r="4" spans="1:37" x14ac:dyDescent="0.3">
      <c r="A4" t="s">
        <v>95</v>
      </c>
    </row>
    <row r="5" spans="1:37" x14ac:dyDescent="0.3">
      <c r="A5" t="s">
        <v>96</v>
      </c>
    </row>
    <row r="7" spans="1:37" ht="15" customHeight="1" x14ac:dyDescent="0.3">
      <c r="A7" s="176" t="s">
        <v>97</v>
      </c>
      <c r="B7" s="179" t="s">
        <v>66</v>
      </c>
      <c r="C7" s="179" t="s">
        <v>67</v>
      </c>
      <c r="D7" s="182" t="s">
        <v>68</v>
      </c>
      <c r="E7" s="185" t="s">
        <v>69</v>
      </c>
      <c r="F7" s="186"/>
      <c r="G7" s="186"/>
      <c r="H7" s="186"/>
      <c r="I7" s="186"/>
      <c r="J7" s="186"/>
      <c r="K7" s="186"/>
      <c r="L7" s="186"/>
      <c r="M7" s="186"/>
      <c r="N7" s="186"/>
      <c r="O7" s="187"/>
      <c r="P7" s="204" t="s">
        <v>70</v>
      </c>
      <c r="Q7" s="205"/>
      <c r="R7" s="205"/>
      <c r="S7" s="205"/>
      <c r="T7" s="205"/>
      <c r="U7" s="205"/>
      <c r="V7" s="205"/>
      <c r="W7" s="205"/>
      <c r="X7" s="205"/>
      <c r="Y7" s="205"/>
      <c r="Z7" s="206"/>
      <c r="AA7" s="188" t="s">
        <v>71</v>
      </c>
      <c r="AB7" s="189"/>
      <c r="AC7" s="189"/>
      <c r="AD7" s="189"/>
      <c r="AE7" s="189"/>
      <c r="AF7" s="189"/>
      <c r="AG7" s="189"/>
      <c r="AH7" s="189"/>
      <c r="AI7" s="189"/>
      <c r="AJ7" s="189"/>
      <c r="AK7" s="190"/>
    </row>
    <row r="8" spans="1:37" ht="15" customHeight="1" x14ac:dyDescent="0.3">
      <c r="A8" s="177"/>
      <c r="B8" s="180"/>
      <c r="C8" s="180"/>
      <c r="D8" s="183"/>
      <c r="E8" s="158" t="s">
        <v>9</v>
      </c>
      <c r="F8" s="162" t="s">
        <v>10</v>
      </c>
      <c r="G8" s="191"/>
      <c r="H8" s="191"/>
      <c r="I8" s="191"/>
      <c r="J8" s="191"/>
      <c r="K8" s="191"/>
      <c r="L8" s="191"/>
      <c r="M8" s="160"/>
      <c r="N8" s="163" t="s">
        <v>72</v>
      </c>
      <c r="O8" s="192" t="s">
        <v>73</v>
      </c>
      <c r="P8" s="136" t="s">
        <v>9</v>
      </c>
      <c r="Q8" s="194" t="s">
        <v>10</v>
      </c>
      <c r="R8" s="195"/>
      <c r="S8" s="195"/>
      <c r="T8" s="195"/>
      <c r="U8" s="195"/>
      <c r="V8" s="195"/>
      <c r="W8" s="195"/>
      <c r="X8" s="196"/>
      <c r="Y8" s="170" t="s">
        <v>13</v>
      </c>
      <c r="Z8" s="197" t="s">
        <v>73</v>
      </c>
      <c r="AA8" s="144" t="s">
        <v>9</v>
      </c>
      <c r="AB8" s="199" t="s">
        <v>10</v>
      </c>
      <c r="AC8" s="200"/>
      <c r="AD8" s="200"/>
      <c r="AE8" s="200"/>
      <c r="AF8" s="200"/>
      <c r="AG8" s="200"/>
      <c r="AH8" s="200"/>
      <c r="AI8" s="201"/>
      <c r="AJ8" s="138" t="s">
        <v>11</v>
      </c>
      <c r="AK8" s="202" t="s">
        <v>73</v>
      </c>
    </row>
    <row r="9" spans="1:37" ht="15.75" customHeight="1" thickBot="1" x14ac:dyDescent="0.35">
      <c r="A9" s="178"/>
      <c r="B9" s="181"/>
      <c r="C9" s="181"/>
      <c r="D9" s="184"/>
      <c r="E9" s="159" t="s">
        <v>100</v>
      </c>
      <c r="F9" s="2" t="s">
        <v>18</v>
      </c>
      <c r="G9" s="3" t="s">
        <v>19</v>
      </c>
      <c r="H9" s="3" t="s">
        <v>20</v>
      </c>
      <c r="I9" s="3" t="s">
        <v>21</v>
      </c>
      <c r="J9" s="3" t="s">
        <v>22</v>
      </c>
      <c r="K9" s="3" t="s">
        <v>23</v>
      </c>
      <c r="L9" s="3" t="s">
        <v>24</v>
      </c>
      <c r="M9" s="4" t="s">
        <v>25</v>
      </c>
      <c r="N9" s="164" t="s">
        <v>26</v>
      </c>
      <c r="O9" s="193"/>
      <c r="P9" s="137"/>
      <c r="Q9" s="5" t="s">
        <v>18</v>
      </c>
      <c r="R9" s="5" t="s">
        <v>19</v>
      </c>
      <c r="S9" s="5" t="s">
        <v>20</v>
      </c>
      <c r="T9" s="5" t="s">
        <v>21</v>
      </c>
      <c r="U9" s="5" t="s">
        <v>22</v>
      </c>
      <c r="V9" s="5" t="s">
        <v>23</v>
      </c>
      <c r="W9" s="5" t="s">
        <v>24</v>
      </c>
      <c r="X9" s="5" t="s">
        <v>25</v>
      </c>
      <c r="Y9" s="171" t="s">
        <v>28</v>
      </c>
      <c r="Z9" s="198"/>
      <c r="AA9" s="145"/>
      <c r="AB9" s="6" t="s">
        <v>18</v>
      </c>
      <c r="AC9" s="6" t="s">
        <v>19</v>
      </c>
      <c r="AD9" s="6" t="s">
        <v>20</v>
      </c>
      <c r="AE9" s="6" t="s">
        <v>21</v>
      </c>
      <c r="AF9" s="6" t="s">
        <v>22</v>
      </c>
      <c r="AG9" s="6" t="s">
        <v>23</v>
      </c>
      <c r="AH9" s="6" t="s">
        <v>24</v>
      </c>
      <c r="AI9" s="6" t="s">
        <v>25</v>
      </c>
      <c r="AJ9" s="139" t="s">
        <v>30</v>
      </c>
      <c r="AK9" s="203"/>
    </row>
    <row r="10" spans="1:37" ht="15" thickTop="1" x14ac:dyDescent="0.3">
      <c r="A10" s="74" t="s">
        <v>41</v>
      </c>
      <c r="B10" s="8"/>
      <c r="C10" s="8"/>
      <c r="D10" s="51"/>
      <c r="E10" s="52"/>
      <c r="F10" s="8"/>
      <c r="G10" s="8"/>
      <c r="H10" s="8"/>
      <c r="I10" s="8"/>
      <c r="J10" s="8"/>
      <c r="K10" s="8"/>
      <c r="L10" s="8"/>
      <c r="M10" s="8"/>
      <c r="N10" s="8"/>
      <c r="O10" s="53"/>
      <c r="P10" s="52"/>
      <c r="Q10" s="8"/>
      <c r="R10" s="8"/>
      <c r="S10" s="8"/>
      <c r="T10" s="8"/>
      <c r="U10" s="8"/>
      <c r="V10" s="8"/>
      <c r="W10" s="8"/>
      <c r="X10" s="8"/>
      <c r="Y10" s="8"/>
      <c r="Z10" s="53"/>
      <c r="AA10" s="52"/>
      <c r="AB10" s="8"/>
      <c r="AC10" s="8"/>
      <c r="AD10" s="8"/>
      <c r="AE10" s="8"/>
      <c r="AF10" s="8"/>
      <c r="AG10" s="8"/>
      <c r="AH10" s="8"/>
      <c r="AI10" s="8"/>
      <c r="AJ10" s="8"/>
      <c r="AK10" s="53"/>
    </row>
    <row r="11" spans="1:37" x14ac:dyDescent="0.3">
      <c r="A11" s="16" t="s">
        <v>74</v>
      </c>
      <c r="B11" s="13"/>
      <c r="C11" s="13"/>
      <c r="D11" s="13"/>
      <c r="E11" s="54"/>
      <c r="F11" s="13"/>
      <c r="G11" s="13"/>
      <c r="H11" s="13"/>
      <c r="I11" s="13"/>
      <c r="J11" s="13"/>
      <c r="K11" s="13"/>
      <c r="L11" s="13"/>
      <c r="M11" s="13"/>
      <c r="N11" s="13"/>
      <c r="O11" s="55"/>
      <c r="P11" s="54"/>
      <c r="Q11" s="13"/>
      <c r="R11" s="13"/>
      <c r="S11" s="13"/>
      <c r="T11" s="13"/>
      <c r="U11" s="13"/>
      <c r="V11" s="13"/>
      <c r="W11" s="13"/>
      <c r="X11" s="13"/>
      <c r="Y11" s="13"/>
      <c r="Z11" s="55"/>
      <c r="AA11" s="54"/>
      <c r="AB11" s="13"/>
      <c r="AC11" s="13"/>
      <c r="AD11" s="13"/>
      <c r="AE11" s="13"/>
      <c r="AF11" s="13"/>
      <c r="AG11" s="13"/>
      <c r="AH11" s="13"/>
      <c r="AI11" s="13"/>
      <c r="AJ11" s="13"/>
      <c r="AK11" s="55"/>
    </row>
    <row r="12" spans="1:37" x14ac:dyDescent="0.3">
      <c r="A12" s="20" t="s">
        <v>33</v>
      </c>
      <c r="B12" s="13">
        <v>7911.5632756683499</v>
      </c>
      <c r="C12" s="13">
        <v>3149457.456431638</v>
      </c>
      <c r="D12" s="13">
        <v>35732.435938053219</v>
      </c>
      <c r="E12" s="54">
        <v>2321.3251666416454</v>
      </c>
      <c r="F12" s="13">
        <v>246043.01225470644</v>
      </c>
      <c r="G12" s="13">
        <v>64491.815432171912</v>
      </c>
      <c r="H12" s="13">
        <v>393725.4154535227</v>
      </c>
      <c r="I12" s="13">
        <v>115093.03237144653</v>
      </c>
      <c r="J12" s="13">
        <v>4366.923876201683</v>
      </c>
      <c r="K12" s="13">
        <v>1857.9793677150667</v>
      </c>
      <c r="L12" s="13">
        <v>533.43270878546525</v>
      </c>
      <c r="M12" s="13">
        <v>357092.71353239368</v>
      </c>
      <c r="N12" s="13">
        <v>1183204.3249969436</v>
      </c>
      <c r="O12" s="55">
        <v>10286.500040943745</v>
      </c>
      <c r="P12" s="54">
        <v>4386.7435357390932</v>
      </c>
      <c r="Q12" s="13">
        <v>607768.25062541082</v>
      </c>
      <c r="R12" s="13">
        <v>99332.421952035555</v>
      </c>
      <c r="S12" s="13">
        <v>319510.53712013765</v>
      </c>
      <c r="T12" s="13">
        <v>108205.64604757869</v>
      </c>
      <c r="U12" s="13">
        <v>5777.0782006467189</v>
      </c>
      <c r="V12" s="13">
        <v>2774.4974441893696</v>
      </c>
      <c r="W12" s="13">
        <v>5389.9371596587325</v>
      </c>
      <c r="X12" s="13">
        <v>402831.21575236914</v>
      </c>
      <c r="Y12" s="13">
        <v>1551589.5843020263</v>
      </c>
      <c r="Z12" s="55">
        <v>19767.207067231448</v>
      </c>
      <c r="AA12" s="54">
        <v>1203.4945732876115</v>
      </c>
      <c r="AB12" s="13">
        <v>188336.14475318918</v>
      </c>
      <c r="AC12" s="13">
        <v>26822.530845237212</v>
      </c>
      <c r="AD12" s="13">
        <v>91074.216863113907</v>
      </c>
      <c r="AE12" s="13">
        <v>24656.526379768289</v>
      </c>
      <c r="AF12" s="13">
        <v>419.46874873541412</v>
      </c>
      <c r="AG12" s="13">
        <v>278.20093918309493</v>
      </c>
      <c r="AH12" s="13">
        <v>1391.4045406394694</v>
      </c>
      <c r="AI12" s="13">
        <v>81685.054062800846</v>
      </c>
      <c r="AJ12" s="13">
        <v>414663.54713266745</v>
      </c>
      <c r="AK12" s="55">
        <v>5678.7288298780268</v>
      </c>
    </row>
    <row r="13" spans="1:37" x14ac:dyDescent="0.3">
      <c r="A13" s="20" t="s">
        <v>34</v>
      </c>
      <c r="B13" s="13">
        <v>1694.5795188813913</v>
      </c>
      <c r="C13" s="13">
        <v>1032232.245206659</v>
      </c>
      <c r="D13" s="13">
        <v>6967.5333783845954</v>
      </c>
      <c r="E13" s="54">
        <v>299.96900720887703</v>
      </c>
      <c r="F13" s="13">
        <v>37299.042335928905</v>
      </c>
      <c r="G13" s="13">
        <v>19324.532921155987</v>
      </c>
      <c r="H13" s="13">
        <v>72549.870255835936</v>
      </c>
      <c r="I13" s="13">
        <v>54310.580642522356</v>
      </c>
      <c r="J13" s="13">
        <v>1598.862479767414</v>
      </c>
      <c r="K13" s="13">
        <v>0</v>
      </c>
      <c r="L13" s="13">
        <v>5158.637721651342</v>
      </c>
      <c r="M13" s="13">
        <v>1535.2990119561607</v>
      </c>
      <c r="N13" s="13">
        <v>191776.8253688181</v>
      </c>
      <c r="O13" s="55">
        <v>1202.0198972621167</v>
      </c>
      <c r="P13" s="54">
        <v>845.80140446879136</v>
      </c>
      <c r="Q13" s="13">
        <v>91287.81854770887</v>
      </c>
      <c r="R13" s="13">
        <v>94694.01480497756</v>
      </c>
      <c r="S13" s="13">
        <v>184323.85612910852</v>
      </c>
      <c r="T13" s="13">
        <v>110471.17913883933</v>
      </c>
      <c r="U13" s="13">
        <v>326.36986992150179</v>
      </c>
      <c r="V13" s="13">
        <v>0</v>
      </c>
      <c r="W13" s="13">
        <v>12826.164190668558</v>
      </c>
      <c r="X13" s="13">
        <v>2764.8586617429373</v>
      </c>
      <c r="Y13" s="13">
        <v>496694.26134296728</v>
      </c>
      <c r="Z13" s="55">
        <v>3455.1511935935882</v>
      </c>
      <c r="AA13" s="54">
        <v>548.8091072037231</v>
      </c>
      <c r="AB13" s="13">
        <v>55040.247634939085</v>
      </c>
      <c r="AC13" s="13">
        <v>91029.227088784086</v>
      </c>
      <c r="AD13" s="13">
        <v>120498.87226932397</v>
      </c>
      <c r="AE13" s="13">
        <v>68703.889805592698</v>
      </c>
      <c r="AF13" s="13">
        <v>37.616538447293102</v>
      </c>
      <c r="AG13" s="13">
        <v>0</v>
      </c>
      <c r="AH13" s="13">
        <v>7619.1149644878815</v>
      </c>
      <c r="AI13" s="13">
        <v>832.19019329827825</v>
      </c>
      <c r="AJ13" s="13">
        <v>343761.15849487332</v>
      </c>
      <c r="AK13" s="55">
        <v>2310.3622875288902</v>
      </c>
    </row>
    <row r="14" spans="1:37" x14ac:dyDescent="0.3">
      <c r="A14" s="21" t="s">
        <v>75</v>
      </c>
      <c r="B14" s="22">
        <v>9606.1427945497417</v>
      </c>
      <c r="C14" s="22">
        <v>4181689.7016382972</v>
      </c>
      <c r="D14" s="22">
        <v>42699.969316437811</v>
      </c>
      <c r="E14" s="56">
        <v>2621.2941738505224</v>
      </c>
      <c r="F14" s="22">
        <v>283342.05459063535</v>
      </c>
      <c r="G14" s="22">
        <v>83816.348353327892</v>
      </c>
      <c r="H14" s="22">
        <v>466275.28570935864</v>
      </c>
      <c r="I14" s="22">
        <v>169403.61301396889</v>
      </c>
      <c r="J14" s="22">
        <v>5965.7863559690968</v>
      </c>
      <c r="K14" s="22">
        <v>1857.9793677150667</v>
      </c>
      <c r="L14" s="22">
        <v>5692.0704304368073</v>
      </c>
      <c r="M14" s="22">
        <v>358628.01254434983</v>
      </c>
      <c r="N14" s="22">
        <v>1374981.1503657617</v>
      </c>
      <c r="O14" s="57">
        <v>11488.519938205862</v>
      </c>
      <c r="P14" s="56">
        <v>5232.5449402078848</v>
      </c>
      <c r="Q14" s="22">
        <v>699056.06917311973</v>
      </c>
      <c r="R14" s="22">
        <v>194026.43675701311</v>
      </c>
      <c r="S14" s="22">
        <v>503834.39324924618</v>
      </c>
      <c r="T14" s="22">
        <v>218676.82518641802</v>
      </c>
      <c r="U14" s="22">
        <v>6103.4480705682208</v>
      </c>
      <c r="V14" s="22">
        <v>2774.4974441893696</v>
      </c>
      <c r="W14" s="22">
        <v>18216.101350327292</v>
      </c>
      <c r="X14" s="22">
        <v>405596.07441411208</v>
      </c>
      <c r="Y14" s="22">
        <v>2048283.8456449949</v>
      </c>
      <c r="Z14" s="57">
        <v>23222.358260825036</v>
      </c>
      <c r="AA14" s="56">
        <v>1752.3036804913345</v>
      </c>
      <c r="AB14" s="22">
        <v>243376.39238812827</v>
      </c>
      <c r="AC14" s="22">
        <v>117851.7579340213</v>
      </c>
      <c r="AD14" s="22">
        <v>211573.08913243789</v>
      </c>
      <c r="AE14" s="22">
        <v>93360.416185360984</v>
      </c>
      <c r="AF14" s="22">
        <v>457.08528718270725</v>
      </c>
      <c r="AG14" s="22">
        <v>278.20093918309493</v>
      </c>
      <c r="AH14" s="22">
        <v>9010.5195051273513</v>
      </c>
      <c r="AI14" s="22">
        <v>82517.244256099119</v>
      </c>
      <c r="AJ14" s="22">
        <v>758424.70562754059</v>
      </c>
      <c r="AK14" s="57">
        <v>7989.091117406917</v>
      </c>
    </row>
    <row r="15" spans="1:37" x14ac:dyDescent="0.3">
      <c r="A15" s="16" t="s">
        <v>76</v>
      </c>
      <c r="B15" s="13"/>
      <c r="C15" s="13"/>
      <c r="D15" s="13"/>
      <c r="E15" s="54"/>
      <c r="F15" s="13"/>
      <c r="G15" s="13"/>
      <c r="H15" s="13"/>
      <c r="I15" s="13"/>
      <c r="J15" s="13"/>
      <c r="K15" s="13"/>
      <c r="L15" s="13"/>
      <c r="M15" s="13"/>
      <c r="N15" s="13"/>
      <c r="O15" s="55"/>
      <c r="P15" s="54"/>
      <c r="Q15" s="13"/>
      <c r="R15" s="13"/>
      <c r="S15" s="13"/>
      <c r="T15" s="13"/>
      <c r="U15" s="13"/>
      <c r="V15" s="13"/>
      <c r="W15" s="13"/>
      <c r="X15" s="13"/>
      <c r="Y15" s="13"/>
      <c r="Z15" s="55"/>
      <c r="AA15" s="54"/>
      <c r="AB15" s="13"/>
      <c r="AC15" s="13"/>
      <c r="AD15" s="13"/>
      <c r="AE15" s="13"/>
      <c r="AF15" s="13"/>
      <c r="AG15" s="13"/>
      <c r="AH15" s="13"/>
      <c r="AI15" s="13"/>
      <c r="AJ15" s="13"/>
      <c r="AK15" s="55"/>
    </row>
    <row r="16" spans="1:37" x14ac:dyDescent="0.3">
      <c r="A16" s="20" t="s">
        <v>33</v>
      </c>
      <c r="B16" s="13">
        <v>8446.1395078359546</v>
      </c>
      <c r="C16" s="13">
        <v>2637130.6124085928</v>
      </c>
      <c r="D16" s="13">
        <v>34221.155573912343</v>
      </c>
      <c r="E16" s="54">
        <v>1321.9845025069465</v>
      </c>
      <c r="F16" s="13">
        <v>61461.872617678266</v>
      </c>
      <c r="G16" s="13">
        <v>14652.690927533664</v>
      </c>
      <c r="H16" s="13">
        <v>118601.56455858504</v>
      </c>
      <c r="I16" s="13">
        <v>163199.8890255102</v>
      </c>
      <c r="J16" s="13">
        <v>0.95326347028523062</v>
      </c>
      <c r="K16" s="13">
        <v>2711.8033591051449</v>
      </c>
      <c r="L16" s="13">
        <v>712.4720494365697</v>
      </c>
      <c r="M16" s="13">
        <v>32111.982616820151</v>
      </c>
      <c r="N16" s="13">
        <v>393453.22841813928</v>
      </c>
      <c r="O16" s="55">
        <v>5217.0151183466296</v>
      </c>
      <c r="P16" s="54">
        <v>5788.7365033446413</v>
      </c>
      <c r="Q16" s="13">
        <v>396305.86498776614</v>
      </c>
      <c r="R16" s="13">
        <v>78298.575433389284</v>
      </c>
      <c r="S16" s="13">
        <v>558148.73181083205</v>
      </c>
      <c r="T16" s="13">
        <v>581328.0742551398</v>
      </c>
      <c r="U16" s="13">
        <v>25.801651842997259</v>
      </c>
      <c r="V16" s="13">
        <v>7607.1677660891492</v>
      </c>
      <c r="W16" s="13">
        <v>1481.6232250265464</v>
      </c>
      <c r="X16" s="13">
        <v>160772.87326537701</v>
      </c>
      <c r="Y16" s="13">
        <v>1783968.7123954627</v>
      </c>
      <c r="Z16" s="55">
        <v>23502.773149434401</v>
      </c>
      <c r="AA16" s="54">
        <v>1335.4185019843676</v>
      </c>
      <c r="AB16" s="13">
        <v>165913.22791680045</v>
      </c>
      <c r="AC16" s="13">
        <v>28368.40864709501</v>
      </c>
      <c r="AD16" s="13">
        <v>161912.27328378742</v>
      </c>
      <c r="AE16" s="13">
        <v>76101.318177900335</v>
      </c>
      <c r="AF16" s="13">
        <v>93.2468317663172</v>
      </c>
      <c r="AG16" s="13">
        <v>62.002966698409836</v>
      </c>
      <c r="AH16" s="13">
        <v>376.32510619279498</v>
      </c>
      <c r="AI16" s="13">
        <v>26881.868664751673</v>
      </c>
      <c r="AJ16" s="13">
        <v>459708.6715949924</v>
      </c>
      <c r="AK16" s="55">
        <v>5501.3673061313102</v>
      </c>
    </row>
    <row r="17" spans="1:37" x14ac:dyDescent="0.3">
      <c r="A17" s="20" t="s">
        <v>34</v>
      </c>
      <c r="B17" s="13">
        <v>3980.9403457346871</v>
      </c>
      <c r="C17" s="13">
        <v>2680847.3475088924</v>
      </c>
      <c r="D17" s="13">
        <v>15127.343775547826</v>
      </c>
      <c r="E17" s="54">
        <v>278.38279339972564</v>
      </c>
      <c r="F17" s="13">
        <v>17239.850588075202</v>
      </c>
      <c r="G17" s="13">
        <v>5869.4872683426174</v>
      </c>
      <c r="H17" s="13">
        <v>82230.334375733568</v>
      </c>
      <c r="I17" s="13">
        <v>75338.047554251971</v>
      </c>
      <c r="J17" s="13">
        <v>222.87317732244904</v>
      </c>
      <c r="K17" s="13">
        <v>1201.3421720261094</v>
      </c>
      <c r="L17" s="13">
        <v>1165.3938475599966</v>
      </c>
      <c r="M17" s="13">
        <v>229.27702084263541</v>
      </c>
      <c r="N17" s="13">
        <v>183496.60600415451</v>
      </c>
      <c r="O17" s="55">
        <v>1051.622654950341</v>
      </c>
      <c r="P17" s="54">
        <v>2405.6929293853914</v>
      </c>
      <c r="Q17" s="13">
        <v>112954.92942519583</v>
      </c>
      <c r="R17" s="13">
        <v>54697.188030145917</v>
      </c>
      <c r="S17" s="13">
        <v>643264.33800992009</v>
      </c>
      <c r="T17" s="13">
        <v>781952.8519063805</v>
      </c>
      <c r="U17" s="13">
        <v>147.10653209835792</v>
      </c>
      <c r="V17" s="13">
        <v>3357.6371062387989</v>
      </c>
      <c r="W17" s="13">
        <v>13230.659815436871</v>
      </c>
      <c r="X17" s="13">
        <v>594.64279676131923</v>
      </c>
      <c r="Y17" s="13">
        <v>1610199.3536221778</v>
      </c>
      <c r="Z17" s="55">
        <v>9123.1152421027327</v>
      </c>
      <c r="AA17" s="54">
        <v>1296.86462294957</v>
      </c>
      <c r="AB17" s="13">
        <v>87690.423607939112</v>
      </c>
      <c r="AC17" s="13">
        <v>60652.814529449781</v>
      </c>
      <c r="AD17" s="13">
        <v>408086.45045809401</v>
      </c>
      <c r="AE17" s="13">
        <v>323911.27900040662</v>
      </c>
      <c r="AF17" s="13">
        <v>0</v>
      </c>
      <c r="AG17" s="13">
        <v>473.42404292700701</v>
      </c>
      <c r="AH17" s="13">
        <v>5385.37871316786</v>
      </c>
      <c r="AI17" s="13">
        <v>951.61753057493206</v>
      </c>
      <c r="AJ17" s="13">
        <v>887151.38788255921</v>
      </c>
      <c r="AK17" s="55">
        <v>4952.6058784947527</v>
      </c>
    </row>
    <row r="18" spans="1:37" x14ac:dyDescent="0.3">
      <c r="A18" s="21" t="s">
        <v>77</v>
      </c>
      <c r="B18" s="22">
        <v>12427.079853570642</v>
      </c>
      <c r="C18" s="22">
        <v>5317977.9599174848</v>
      </c>
      <c r="D18" s="22">
        <v>49348.499349460166</v>
      </c>
      <c r="E18" s="56">
        <v>1600.3672959066721</v>
      </c>
      <c r="F18" s="22">
        <v>78701.723205753471</v>
      </c>
      <c r="G18" s="22">
        <v>20522.17819587628</v>
      </c>
      <c r="H18" s="22">
        <v>200831.89893431863</v>
      </c>
      <c r="I18" s="22">
        <v>238537.93657976217</v>
      </c>
      <c r="J18" s="22">
        <v>223.82644079273427</v>
      </c>
      <c r="K18" s="22">
        <v>3913.1455311312543</v>
      </c>
      <c r="L18" s="22">
        <v>1877.8658969965663</v>
      </c>
      <c r="M18" s="22">
        <v>32341.259637662784</v>
      </c>
      <c r="N18" s="22">
        <v>576949.83442229405</v>
      </c>
      <c r="O18" s="57">
        <v>6268.6377732969704</v>
      </c>
      <c r="P18" s="56">
        <v>8194.4294327300322</v>
      </c>
      <c r="Q18" s="22">
        <v>509260.79441296199</v>
      </c>
      <c r="R18" s="22">
        <v>132995.7634635352</v>
      </c>
      <c r="S18" s="22">
        <v>1201413.0698207521</v>
      </c>
      <c r="T18" s="22">
        <v>1363280.9261615202</v>
      </c>
      <c r="U18" s="22">
        <v>172.90818394135516</v>
      </c>
      <c r="V18" s="22">
        <v>10964.804872327948</v>
      </c>
      <c r="W18" s="22">
        <v>14712.283040463417</v>
      </c>
      <c r="X18" s="22">
        <v>161367.51606213834</v>
      </c>
      <c r="Y18" s="22">
        <v>3394168.0660176408</v>
      </c>
      <c r="Z18" s="57">
        <v>32625.888391537133</v>
      </c>
      <c r="AA18" s="56">
        <v>2632.2831249339379</v>
      </c>
      <c r="AB18" s="22">
        <v>253603.65152473957</v>
      </c>
      <c r="AC18" s="22">
        <v>89021.223176544794</v>
      </c>
      <c r="AD18" s="22">
        <v>569998.72374188143</v>
      </c>
      <c r="AE18" s="22">
        <v>400012.59717830695</v>
      </c>
      <c r="AF18" s="22">
        <v>93.2468317663172</v>
      </c>
      <c r="AG18" s="22">
        <v>535.42700962541687</v>
      </c>
      <c r="AH18" s="22">
        <v>5761.703819360655</v>
      </c>
      <c r="AI18" s="22">
        <v>27833.486195326605</v>
      </c>
      <c r="AJ18" s="22">
        <v>1346860.0594775507</v>
      </c>
      <c r="AK18" s="57">
        <v>10453.973184626062</v>
      </c>
    </row>
    <row r="19" spans="1:37" x14ac:dyDescent="0.3">
      <c r="A19" s="16" t="s">
        <v>78</v>
      </c>
      <c r="B19" s="13"/>
      <c r="C19" s="13"/>
      <c r="D19" s="13"/>
      <c r="E19" s="54"/>
      <c r="F19" s="13"/>
      <c r="G19" s="13"/>
      <c r="H19" s="13"/>
      <c r="I19" s="13"/>
      <c r="J19" s="13"/>
      <c r="K19" s="13"/>
      <c r="L19" s="13"/>
      <c r="M19" s="13"/>
      <c r="N19" s="13"/>
      <c r="O19" s="55"/>
      <c r="P19" s="54"/>
      <c r="Q19" s="13"/>
      <c r="R19" s="13"/>
      <c r="S19" s="13"/>
      <c r="T19" s="13"/>
      <c r="U19" s="13"/>
      <c r="V19" s="13"/>
      <c r="W19" s="13"/>
      <c r="X19" s="13"/>
      <c r="Y19" s="13"/>
      <c r="Z19" s="55"/>
      <c r="AA19" s="54"/>
      <c r="AB19" s="13"/>
      <c r="AC19" s="13"/>
      <c r="AD19" s="13"/>
      <c r="AE19" s="13"/>
      <c r="AF19" s="13"/>
      <c r="AG19" s="13"/>
      <c r="AH19" s="13"/>
      <c r="AI19" s="13"/>
      <c r="AJ19" s="13"/>
      <c r="AK19" s="55"/>
    </row>
    <row r="20" spans="1:37" x14ac:dyDescent="0.3">
      <c r="A20" s="20" t="s">
        <v>33</v>
      </c>
      <c r="B20" s="13">
        <v>1509.643982328078</v>
      </c>
      <c r="C20" s="13">
        <v>625205.69272770698</v>
      </c>
      <c r="D20" s="13">
        <v>6154.6512992951803</v>
      </c>
      <c r="E20" s="54">
        <v>621.76227993496263</v>
      </c>
      <c r="F20" s="13">
        <v>248865.85567285909</v>
      </c>
      <c r="G20" s="13">
        <v>24541.023557787146</v>
      </c>
      <c r="H20" s="13">
        <v>18341.228014605651</v>
      </c>
      <c r="I20" s="13">
        <v>13758.069751255305</v>
      </c>
      <c r="J20" s="13">
        <v>9113.5170238698593</v>
      </c>
      <c r="K20" s="13">
        <v>1299.9790933991771</v>
      </c>
      <c r="L20" s="13">
        <v>0</v>
      </c>
      <c r="M20" s="13">
        <v>12282.15888799998</v>
      </c>
      <c r="N20" s="13">
        <v>328201.83200177626</v>
      </c>
      <c r="O20" s="55">
        <v>2732.0793257588243</v>
      </c>
      <c r="P20" s="54">
        <v>839.06752245417545</v>
      </c>
      <c r="Q20" s="13">
        <v>186088.24544544495</v>
      </c>
      <c r="R20" s="13">
        <v>17129.852942335088</v>
      </c>
      <c r="S20" s="13">
        <v>9977.5831298189387</v>
      </c>
      <c r="T20" s="13">
        <v>33888.93070309297</v>
      </c>
      <c r="U20" s="13">
        <v>16802.541837467255</v>
      </c>
      <c r="V20" s="13">
        <v>596.83568582189957</v>
      </c>
      <c r="W20" s="13">
        <v>8.9410226839641815</v>
      </c>
      <c r="X20" s="13">
        <v>20960.756903331963</v>
      </c>
      <c r="Y20" s="13">
        <v>285453.68766999705</v>
      </c>
      <c r="Z20" s="55">
        <v>3264.5557130515754</v>
      </c>
      <c r="AA20" s="54">
        <v>48.814179938939937</v>
      </c>
      <c r="AB20" s="13">
        <v>5099.0521022028906</v>
      </c>
      <c r="AC20" s="13">
        <v>214.93173607138914</v>
      </c>
      <c r="AD20" s="13">
        <v>1356.8666875679728</v>
      </c>
      <c r="AE20" s="13">
        <v>3549.4243392769304</v>
      </c>
      <c r="AF20" s="13">
        <v>1010.3747830172967</v>
      </c>
      <c r="AG20" s="13">
        <v>139.1837645380939</v>
      </c>
      <c r="AH20" s="13">
        <v>2.7290372485398318</v>
      </c>
      <c r="AI20" s="13">
        <v>177.61060601037312</v>
      </c>
      <c r="AJ20" s="13">
        <v>11550.173055933488</v>
      </c>
      <c r="AK20" s="55">
        <v>158.01626048477993</v>
      </c>
    </row>
    <row r="21" spans="1:37" x14ac:dyDescent="0.3">
      <c r="A21" s="20" t="s">
        <v>34</v>
      </c>
      <c r="B21" s="13">
        <v>1749.1438657746837</v>
      </c>
      <c r="C21" s="13">
        <v>949438.119828191</v>
      </c>
      <c r="D21" s="13">
        <v>4801.7650313555632</v>
      </c>
      <c r="E21" s="54">
        <v>359.43716308069514</v>
      </c>
      <c r="F21" s="13">
        <v>23583.982045851299</v>
      </c>
      <c r="G21" s="13">
        <v>13365.586126644492</v>
      </c>
      <c r="H21" s="13">
        <v>52784.017437401693</v>
      </c>
      <c r="I21" s="13">
        <v>88897.989109847098</v>
      </c>
      <c r="J21" s="13">
        <v>3206.964410518513</v>
      </c>
      <c r="K21" s="13">
        <v>30017.764180506572</v>
      </c>
      <c r="L21" s="13">
        <v>1129.4010354820809</v>
      </c>
      <c r="M21" s="13">
        <v>5.214684718744989</v>
      </c>
      <c r="N21" s="13">
        <v>212990.91903097049</v>
      </c>
      <c r="O21" s="55">
        <v>1013.7198355178228</v>
      </c>
      <c r="P21" s="54">
        <v>1303.6523088072488</v>
      </c>
      <c r="Q21" s="13">
        <v>123429.48226959378</v>
      </c>
      <c r="R21" s="13">
        <v>29903.469039923279</v>
      </c>
      <c r="S21" s="13">
        <v>214355.9050763312</v>
      </c>
      <c r="T21" s="13">
        <v>213324.96032106937</v>
      </c>
      <c r="U21" s="13">
        <v>17301.636580047158</v>
      </c>
      <c r="V21" s="13">
        <v>87848.539508337548</v>
      </c>
      <c r="W21" s="13">
        <v>12107.335556857068</v>
      </c>
      <c r="X21" s="13">
        <v>270.6333800113166</v>
      </c>
      <c r="Y21" s="13">
        <v>698541.96173217066</v>
      </c>
      <c r="Z21" s="55">
        <v>3565.2527696930915</v>
      </c>
      <c r="AA21" s="54">
        <v>86.054393886739746</v>
      </c>
      <c r="AB21" s="13">
        <v>5684.831853268026</v>
      </c>
      <c r="AC21" s="13">
        <v>784.41560534863902</v>
      </c>
      <c r="AD21" s="13">
        <v>9911.2813249200608</v>
      </c>
      <c r="AE21" s="13">
        <v>16438.262114971389</v>
      </c>
      <c r="AF21" s="13">
        <v>497.01357022099239</v>
      </c>
      <c r="AG21" s="13">
        <v>4007.312002376807</v>
      </c>
      <c r="AH21" s="13">
        <v>582.12259394393141</v>
      </c>
      <c r="AI21" s="13">
        <v>0</v>
      </c>
      <c r="AJ21" s="13">
        <v>37905.239065049849</v>
      </c>
      <c r="AK21" s="55">
        <v>222.79242614464846</v>
      </c>
    </row>
    <row r="22" spans="1:37" x14ac:dyDescent="0.3">
      <c r="A22" s="21" t="s">
        <v>79</v>
      </c>
      <c r="B22" s="22">
        <v>3258.7878481027619</v>
      </c>
      <c r="C22" s="22">
        <v>1574643.8125558977</v>
      </c>
      <c r="D22" s="22">
        <v>10956.416330650743</v>
      </c>
      <c r="E22" s="56">
        <v>981.19944301565783</v>
      </c>
      <c r="F22" s="22">
        <v>272449.83771871042</v>
      </c>
      <c r="G22" s="22">
        <v>37906.609684431634</v>
      </c>
      <c r="H22" s="22">
        <v>71125.245452007337</v>
      </c>
      <c r="I22" s="22">
        <v>102656.0588611024</v>
      </c>
      <c r="J22" s="22">
        <v>12320.481434388372</v>
      </c>
      <c r="K22" s="22">
        <v>31317.743273905748</v>
      </c>
      <c r="L22" s="22">
        <v>1129.4010354820809</v>
      </c>
      <c r="M22" s="22">
        <v>12287.373572718725</v>
      </c>
      <c r="N22" s="22">
        <v>541192.7510327464</v>
      </c>
      <c r="O22" s="57">
        <v>3745.7991612766473</v>
      </c>
      <c r="P22" s="56">
        <v>2142.7198312614241</v>
      </c>
      <c r="Q22" s="22">
        <v>309517.72771503869</v>
      </c>
      <c r="R22" s="22">
        <v>47033.321982258363</v>
      </c>
      <c r="S22" s="22">
        <v>224333.48820615013</v>
      </c>
      <c r="T22" s="22">
        <v>247213.89102416235</v>
      </c>
      <c r="U22" s="22">
        <v>34104.178417514413</v>
      </c>
      <c r="V22" s="22">
        <v>88445.375194159453</v>
      </c>
      <c r="W22" s="22">
        <v>12116.276579541032</v>
      </c>
      <c r="X22" s="22">
        <v>21231.39028334328</v>
      </c>
      <c r="Y22" s="22">
        <v>983995.64940216765</v>
      </c>
      <c r="Z22" s="57">
        <v>6829.8084827446673</v>
      </c>
      <c r="AA22" s="56">
        <v>134.86857382567968</v>
      </c>
      <c r="AB22" s="22">
        <v>10783.883955470916</v>
      </c>
      <c r="AC22" s="22">
        <v>999.34734142002821</v>
      </c>
      <c r="AD22" s="22">
        <v>11268.148012488033</v>
      </c>
      <c r="AE22" s="22">
        <v>19987.68645424832</v>
      </c>
      <c r="AF22" s="22">
        <v>1507.3883532382893</v>
      </c>
      <c r="AG22" s="22">
        <v>4146.4957669149007</v>
      </c>
      <c r="AH22" s="22">
        <v>584.85163119247125</v>
      </c>
      <c r="AI22" s="22">
        <v>177.61060601037312</v>
      </c>
      <c r="AJ22" s="22">
        <v>49455.412120983325</v>
      </c>
      <c r="AK22" s="57">
        <v>380.80868662942839</v>
      </c>
    </row>
    <row r="23" spans="1:37" x14ac:dyDescent="0.3">
      <c r="A23" s="75" t="s">
        <v>42</v>
      </c>
      <c r="B23" s="76">
        <v>25292.010496223145</v>
      </c>
      <c r="C23" s="76">
        <v>11074311.474111678</v>
      </c>
      <c r="D23" s="77">
        <v>103004.88499654872</v>
      </c>
      <c r="E23" s="59">
        <v>5202.8609127728523</v>
      </c>
      <c r="F23" s="29">
        <v>634493.61551509914</v>
      </c>
      <c r="G23" s="29">
        <v>142245.13623363583</v>
      </c>
      <c r="H23" s="29">
        <v>738232.4300956846</v>
      </c>
      <c r="I23" s="29">
        <v>510597.60845483351</v>
      </c>
      <c r="J23" s="29">
        <v>18510.094231150204</v>
      </c>
      <c r="K23" s="29">
        <v>37088.868172752074</v>
      </c>
      <c r="L23" s="29">
        <v>8699.3373629154539</v>
      </c>
      <c r="M23" s="29">
        <v>403256.64575473138</v>
      </c>
      <c r="N23" s="29">
        <v>2493123.7358208033</v>
      </c>
      <c r="O23" s="58">
        <v>21502.956872779479</v>
      </c>
      <c r="P23" s="59">
        <v>15569.694204199341</v>
      </c>
      <c r="Q23" s="29">
        <v>1517834.5913011204</v>
      </c>
      <c r="R23" s="29">
        <v>374055.52220280666</v>
      </c>
      <c r="S23" s="29">
        <v>1929580.9512761484</v>
      </c>
      <c r="T23" s="29">
        <v>1829171.6423721008</v>
      </c>
      <c r="U23" s="29">
        <v>40380.53467202399</v>
      </c>
      <c r="V23" s="29">
        <v>102184.67751067676</v>
      </c>
      <c r="W23" s="29">
        <v>45044.660970331737</v>
      </c>
      <c r="X23" s="29">
        <v>588194.98075959377</v>
      </c>
      <c r="Y23" s="29">
        <v>6426447.561064804</v>
      </c>
      <c r="Z23" s="58">
        <v>62678.055135106835</v>
      </c>
      <c r="AA23" s="59">
        <v>4519.4553792509514</v>
      </c>
      <c r="AB23" s="29">
        <v>507763.92786833877</v>
      </c>
      <c r="AC23" s="29">
        <v>207872.3284519861</v>
      </c>
      <c r="AD23" s="29">
        <v>792839.9608868073</v>
      </c>
      <c r="AE23" s="29">
        <v>513360.69981791626</v>
      </c>
      <c r="AF23" s="29">
        <v>2057.7204721873136</v>
      </c>
      <c r="AG23" s="29">
        <v>4960.1237157234127</v>
      </c>
      <c r="AH23" s="29">
        <v>15357.074955680479</v>
      </c>
      <c r="AI23" s="29">
        <v>110528.3410574361</v>
      </c>
      <c r="AJ23" s="29">
        <v>2154740.1772260759</v>
      </c>
      <c r="AK23" s="58">
        <v>18823.87298866241</v>
      </c>
    </row>
    <row r="24" spans="1:37" x14ac:dyDescent="0.3">
      <c r="A24" s="74" t="s">
        <v>93</v>
      </c>
      <c r="B24" s="8"/>
      <c r="C24" s="8"/>
      <c r="D24" s="8"/>
      <c r="E24" s="52"/>
      <c r="F24" s="8"/>
      <c r="G24" s="8"/>
      <c r="H24" s="8"/>
      <c r="I24" s="8"/>
      <c r="J24" s="8"/>
      <c r="K24" s="8"/>
      <c r="L24" s="8"/>
      <c r="M24" s="8"/>
      <c r="N24" s="8"/>
      <c r="O24" s="53"/>
      <c r="P24" s="52"/>
      <c r="Q24" s="8"/>
      <c r="R24" s="8"/>
      <c r="S24" s="8"/>
      <c r="T24" s="8"/>
      <c r="U24" s="8"/>
      <c r="V24" s="8"/>
      <c r="W24" s="8"/>
      <c r="X24" s="8"/>
      <c r="Y24" s="8"/>
      <c r="Z24" s="53"/>
      <c r="AA24" s="52"/>
      <c r="AB24" s="8"/>
      <c r="AC24" s="8"/>
      <c r="AD24" s="8"/>
      <c r="AE24" s="8"/>
      <c r="AF24" s="8"/>
      <c r="AG24" s="8"/>
      <c r="AH24" s="8"/>
      <c r="AI24" s="8"/>
      <c r="AJ24" s="8"/>
      <c r="AK24" s="53"/>
    </row>
    <row r="25" spans="1:37" x14ac:dyDescent="0.3">
      <c r="A25" s="16" t="s">
        <v>74</v>
      </c>
      <c r="B25" s="13"/>
      <c r="C25" s="13"/>
      <c r="D25" s="13"/>
      <c r="E25" s="54"/>
      <c r="F25" s="13"/>
      <c r="G25" s="13"/>
      <c r="H25" s="13"/>
      <c r="I25" s="13"/>
      <c r="J25" s="13"/>
      <c r="K25" s="13"/>
      <c r="L25" s="13"/>
      <c r="M25" s="13"/>
      <c r="N25" s="13"/>
      <c r="O25" s="55"/>
      <c r="P25" s="54"/>
      <c r="Q25" s="13"/>
      <c r="R25" s="13"/>
      <c r="S25" s="13"/>
      <c r="T25" s="13"/>
      <c r="U25" s="13"/>
      <c r="V25" s="13"/>
      <c r="W25" s="13"/>
      <c r="X25" s="13"/>
      <c r="Y25" s="13"/>
      <c r="Z25" s="55"/>
      <c r="AA25" s="54"/>
      <c r="AB25" s="13"/>
      <c r="AC25" s="13"/>
      <c r="AD25" s="13"/>
      <c r="AE25" s="13"/>
      <c r="AF25" s="13"/>
      <c r="AG25" s="13"/>
      <c r="AH25" s="13"/>
      <c r="AI25" s="13"/>
      <c r="AJ25" s="13"/>
      <c r="AK25" s="55"/>
    </row>
    <row r="26" spans="1:37" x14ac:dyDescent="0.3">
      <c r="A26" s="20" t="s">
        <v>33</v>
      </c>
      <c r="B26" s="13">
        <v>5963.9439056861811</v>
      </c>
      <c r="C26" s="13">
        <v>2830559.4008176345</v>
      </c>
      <c r="D26" s="13">
        <v>28073.036825615236</v>
      </c>
      <c r="E26" s="54">
        <v>886.92659059841947</v>
      </c>
      <c r="F26" s="13">
        <v>112751.38397050592</v>
      </c>
      <c r="G26" s="13">
        <v>25445.271136262993</v>
      </c>
      <c r="H26" s="13">
        <v>122782.12654293301</v>
      </c>
      <c r="I26" s="13">
        <v>92756.111216692036</v>
      </c>
      <c r="J26" s="13">
        <v>7215.1528104948611</v>
      </c>
      <c r="K26" s="13">
        <v>40.026990715019593</v>
      </c>
      <c r="L26" s="13">
        <v>534.99313302442158</v>
      </c>
      <c r="M26" s="13">
        <v>81085.345795985413</v>
      </c>
      <c r="N26" s="13">
        <v>442610.4115966137</v>
      </c>
      <c r="O26" s="55">
        <v>4346.5108645633736</v>
      </c>
      <c r="P26" s="54">
        <v>3764.9620814247551</v>
      </c>
      <c r="Q26" s="13">
        <v>439610.02680558327</v>
      </c>
      <c r="R26" s="13">
        <v>90730.446267823892</v>
      </c>
      <c r="S26" s="13">
        <v>581848.29407362978</v>
      </c>
      <c r="T26" s="13">
        <v>386360.79633252556</v>
      </c>
      <c r="U26" s="13">
        <v>20915.859345664314</v>
      </c>
      <c r="V26" s="13">
        <v>3.2001299888733703</v>
      </c>
      <c r="W26" s="13">
        <v>2778.2517876331167</v>
      </c>
      <c r="X26" s="13">
        <v>272818.84953901847</v>
      </c>
      <c r="Y26" s="13">
        <v>1795065.7242818673</v>
      </c>
      <c r="Z26" s="55">
        <v>17631.900172435089</v>
      </c>
      <c r="AA26" s="54">
        <v>1312.0552336630062</v>
      </c>
      <c r="AB26" s="13">
        <v>200741.21030175957</v>
      </c>
      <c r="AC26" s="13">
        <v>23607.324788236998</v>
      </c>
      <c r="AD26" s="13">
        <v>199721.83845440362</v>
      </c>
      <c r="AE26" s="13">
        <v>57047.52063909034</v>
      </c>
      <c r="AF26" s="13">
        <v>8120.6948835472358</v>
      </c>
      <c r="AG26" s="13">
        <v>19.63045672186049</v>
      </c>
      <c r="AH26" s="13">
        <v>337.54408610657208</v>
      </c>
      <c r="AI26" s="13">
        <v>103287.50132928771</v>
      </c>
      <c r="AJ26" s="13">
        <v>592883.26493915403</v>
      </c>
      <c r="AK26" s="55">
        <v>6094.6257886167741</v>
      </c>
    </row>
    <row r="27" spans="1:37" x14ac:dyDescent="0.3">
      <c r="A27" s="20" t="s">
        <v>34</v>
      </c>
      <c r="B27" s="13">
        <v>2343.5232115756917</v>
      </c>
      <c r="C27" s="13">
        <v>1832234.6275031015</v>
      </c>
      <c r="D27" s="13">
        <v>9055.9070357739092</v>
      </c>
      <c r="E27" s="54">
        <v>170.99030247218832</v>
      </c>
      <c r="F27" s="13">
        <v>15945.92715252115</v>
      </c>
      <c r="G27" s="13">
        <v>2901.2419725281043</v>
      </c>
      <c r="H27" s="13">
        <v>42239.933493877958</v>
      </c>
      <c r="I27" s="13">
        <v>50983.650970911942</v>
      </c>
      <c r="J27" s="13">
        <v>2022.8306709577544</v>
      </c>
      <c r="K27" s="13">
        <v>50.755858399435574</v>
      </c>
      <c r="L27" s="13">
        <v>9021.8589447394097</v>
      </c>
      <c r="M27" s="13">
        <v>3301.3456201778713</v>
      </c>
      <c r="N27" s="13">
        <v>126467.54468411363</v>
      </c>
      <c r="O27" s="55">
        <v>586.25243648067885</v>
      </c>
      <c r="P27" s="54">
        <v>1608.7165072331295</v>
      </c>
      <c r="Q27" s="13">
        <v>158942.59610358675</v>
      </c>
      <c r="R27" s="13">
        <v>76502.535300815711</v>
      </c>
      <c r="S27" s="13">
        <v>453798.63186653209</v>
      </c>
      <c r="T27" s="13">
        <v>482082.73008092481</v>
      </c>
      <c r="U27" s="13">
        <v>635.0371367193643</v>
      </c>
      <c r="V27" s="13">
        <v>74.210178457133821</v>
      </c>
      <c r="W27" s="13">
        <v>80740.271572982703</v>
      </c>
      <c r="X27" s="13">
        <v>8906.8760993371016</v>
      </c>
      <c r="Y27" s="13">
        <v>1261682.8883393558</v>
      </c>
      <c r="Z27" s="55">
        <v>6142.8566899129346</v>
      </c>
      <c r="AA27" s="54">
        <v>563.81640187037374</v>
      </c>
      <c r="AB27" s="13">
        <v>71846.232604571589</v>
      </c>
      <c r="AC27" s="13">
        <v>35950.33561169888</v>
      </c>
      <c r="AD27" s="13">
        <v>197098.23486793978</v>
      </c>
      <c r="AE27" s="13">
        <v>117835.42190865494</v>
      </c>
      <c r="AF27" s="13">
        <v>0</v>
      </c>
      <c r="AG27" s="13">
        <v>3.010866138529825</v>
      </c>
      <c r="AH27" s="13">
        <v>19147.293798267085</v>
      </c>
      <c r="AI27" s="13">
        <v>2203.6648223605048</v>
      </c>
      <c r="AJ27" s="13">
        <v>444084.19447963132</v>
      </c>
      <c r="AK27" s="55">
        <v>2326.797909380296</v>
      </c>
    </row>
    <row r="28" spans="1:37" x14ac:dyDescent="0.3">
      <c r="A28" s="21" t="s">
        <v>75</v>
      </c>
      <c r="B28" s="22">
        <v>8307.4671172618728</v>
      </c>
      <c r="C28" s="22">
        <v>4662794.0283207353</v>
      </c>
      <c r="D28" s="22">
        <v>37128.943861389147</v>
      </c>
      <c r="E28" s="56">
        <v>1057.9168930706078</v>
      </c>
      <c r="F28" s="22">
        <v>128697.31112302707</v>
      </c>
      <c r="G28" s="22">
        <v>28346.513108791096</v>
      </c>
      <c r="H28" s="22">
        <v>165022.06003681096</v>
      </c>
      <c r="I28" s="22">
        <v>143739.76218760398</v>
      </c>
      <c r="J28" s="22">
        <v>9237.9834814526148</v>
      </c>
      <c r="K28" s="22">
        <v>90.782849114455161</v>
      </c>
      <c r="L28" s="22">
        <v>9556.8520777638314</v>
      </c>
      <c r="M28" s="22">
        <v>84386.691416163289</v>
      </c>
      <c r="N28" s="22">
        <v>569077.95628072741</v>
      </c>
      <c r="O28" s="57">
        <v>4932.7633010440522</v>
      </c>
      <c r="P28" s="56">
        <v>5373.6785886578846</v>
      </c>
      <c r="Q28" s="22">
        <v>598552.62290916999</v>
      </c>
      <c r="R28" s="22">
        <v>167232.9815686396</v>
      </c>
      <c r="S28" s="22">
        <v>1035646.9259401618</v>
      </c>
      <c r="T28" s="22">
        <v>868443.52641345037</v>
      </c>
      <c r="U28" s="22">
        <v>21550.89648238368</v>
      </c>
      <c r="V28" s="22">
        <v>77.410308446007193</v>
      </c>
      <c r="W28" s="22">
        <v>83518.523360615814</v>
      </c>
      <c r="X28" s="22">
        <v>281725.72563835559</v>
      </c>
      <c r="Y28" s="22">
        <v>3056748.6126212222</v>
      </c>
      <c r="Z28" s="57">
        <v>23774.756862348026</v>
      </c>
      <c r="AA28" s="56">
        <v>1875.87163553338</v>
      </c>
      <c r="AB28" s="22">
        <v>272587.44290633115</v>
      </c>
      <c r="AC28" s="22">
        <v>59557.660399935878</v>
      </c>
      <c r="AD28" s="22">
        <v>396820.07332234341</v>
      </c>
      <c r="AE28" s="22">
        <v>174882.94254774528</v>
      </c>
      <c r="AF28" s="22">
        <v>8120.6948835472358</v>
      </c>
      <c r="AG28" s="22">
        <v>22.641322860390314</v>
      </c>
      <c r="AH28" s="22">
        <v>19484.837884373657</v>
      </c>
      <c r="AI28" s="22">
        <v>105491.16615164821</v>
      </c>
      <c r="AJ28" s="22">
        <v>1036967.4594187848</v>
      </c>
      <c r="AK28" s="57">
        <v>8421.4236979970701</v>
      </c>
    </row>
    <row r="29" spans="1:37" x14ac:dyDescent="0.3">
      <c r="A29" s="16" t="s">
        <v>76</v>
      </c>
      <c r="B29" s="13"/>
      <c r="C29" s="13"/>
      <c r="D29" s="13"/>
      <c r="E29" s="54"/>
      <c r="F29" s="13"/>
      <c r="G29" s="13"/>
      <c r="H29" s="13"/>
      <c r="I29" s="13"/>
      <c r="J29" s="13"/>
      <c r="K29" s="13"/>
      <c r="L29" s="13"/>
      <c r="M29" s="13"/>
      <c r="N29" s="13"/>
      <c r="O29" s="55"/>
      <c r="P29" s="54"/>
      <c r="Q29" s="13"/>
      <c r="R29" s="13"/>
      <c r="S29" s="13"/>
      <c r="T29" s="13"/>
      <c r="U29" s="13"/>
      <c r="V29" s="13"/>
      <c r="W29" s="13"/>
      <c r="X29" s="13"/>
      <c r="Y29" s="13"/>
      <c r="Z29" s="55"/>
      <c r="AA29" s="54"/>
      <c r="AB29" s="13"/>
      <c r="AC29" s="13"/>
      <c r="AD29" s="13"/>
      <c r="AE29" s="13"/>
      <c r="AF29" s="13"/>
      <c r="AG29" s="13"/>
      <c r="AH29" s="13"/>
      <c r="AI29" s="13"/>
      <c r="AJ29" s="13"/>
      <c r="AK29" s="55"/>
    </row>
    <row r="30" spans="1:37" x14ac:dyDescent="0.3">
      <c r="A30" s="20" t="s">
        <v>33</v>
      </c>
      <c r="B30" s="13">
        <v>5965.147969482312</v>
      </c>
      <c r="C30" s="13">
        <v>2075473.9429212105</v>
      </c>
      <c r="D30" s="13">
        <v>24501.372484012583</v>
      </c>
      <c r="E30" s="54">
        <v>984.56746446336604</v>
      </c>
      <c r="F30" s="13">
        <v>74752.934427556771</v>
      </c>
      <c r="G30" s="13">
        <v>17117.829695945264</v>
      </c>
      <c r="H30" s="13">
        <v>96016.737090536888</v>
      </c>
      <c r="I30" s="13">
        <v>118011.26032878952</v>
      </c>
      <c r="J30" s="13">
        <v>292.92201522785433</v>
      </c>
      <c r="K30" s="13">
        <v>2627.7011954601239</v>
      </c>
      <c r="L30" s="13">
        <v>0</v>
      </c>
      <c r="M30" s="13">
        <v>41436.016157928556</v>
      </c>
      <c r="N30" s="13">
        <v>350255.40091144497</v>
      </c>
      <c r="O30" s="55">
        <v>3917.1660841851472</v>
      </c>
      <c r="P30" s="54">
        <v>4044.7859980953385</v>
      </c>
      <c r="Q30" s="13">
        <v>379437.62039854209</v>
      </c>
      <c r="R30" s="13">
        <v>61954.815575959634</v>
      </c>
      <c r="S30" s="13">
        <v>399565.64118508378</v>
      </c>
      <c r="T30" s="13">
        <v>455366.45436575741</v>
      </c>
      <c r="U30" s="13">
        <v>10277.524283736628</v>
      </c>
      <c r="V30" s="13">
        <v>4113.0121228035996</v>
      </c>
      <c r="W30" s="13">
        <v>223.17538601603161</v>
      </c>
      <c r="X30" s="13">
        <v>127015.00237485832</v>
      </c>
      <c r="Y30" s="13">
        <v>1437953.2456927574</v>
      </c>
      <c r="Z30" s="55">
        <v>16718.835016253644</v>
      </c>
      <c r="AA30" s="54">
        <v>935.79450692360763</v>
      </c>
      <c r="AB30" s="13">
        <v>93090.708969499392</v>
      </c>
      <c r="AC30" s="13">
        <v>19454.851437254201</v>
      </c>
      <c r="AD30" s="13">
        <v>80167.825273925569</v>
      </c>
      <c r="AE30" s="13">
        <v>51146.24236301818</v>
      </c>
      <c r="AF30" s="13">
        <v>3931.9651938233997</v>
      </c>
      <c r="AG30" s="13">
        <v>917.87136883755204</v>
      </c>
      <c r="AH30" s="13">
        <v>0</v>
      </c>
      <c r="AI30" s="13">
        <v>38555.831710648614</v>
      </c>
      <c r="AJ30" s="13">
        <v>287265.29631700693</v>
      </c>
      <c r="AK30" s="55">
        <v>3865.3713835737913</v>
      </c>
    </row>
    <row r="31" spans="1:37" x14ac:dyDescent="0.3">
      <c r="A31" s="20" t="s">
        <v>34</v>
      </c>
      <c r="B31" s="13">
        <v>2575.4739241187044</v>
      </c>
      <c r="C31" s="13">
        <v>1549395.4542422474</v>
      </c>
      <c r="D31" s="13">
        <v>10223.543102945729</v>
      </c>
      <c r="E31" s="54">
        <v>218.98240495560694</v>
      </c>
      <c r="F31" s="13">
        <v>13564.27833256313</v>
      </c>
      <c r="G31" s="13">
        <v>3521.1254152092024</v>
      </c>
      <c r="H31" s="13">
        <v>31146.812658687249</v>
      </c>
      <c r="I31" s="13">
        <v>67976.889601993738</v>
      </c>
      <c r="J31" s="13">
        <v>0</v>
      </c>
      <c r="K31" s="13">
        <v>7703.3612579395167</v>
      </c>
      <c r="L31" s="13">
        <v>102.16103925850418</v>
      </c>
      <c r="M31" s="13">
        <v>156.39260460281236</v>
      </c>
      <c r="N31" s="13">
        <v>124171.02091025414</v>
      </c>
      <c r="O31" s="55">
        <v>769.64534404155484</v>
      </c>
      <c r="P31" s="54">
        <v>1327.7062707681816</v>
      </c>
      <c r="Q31" s="13">
        <v>146699.64764809672</v>
      </c>
      <c r="R31" s="13">
        <v>42690.027532955079</v>
      </c>
      <c r="S31" s="13">
        <v>316480.34811027942</v>
      </c>
      <c r="T31" s="13">
        <v>313626.7171149677</v>
      </c>
      <c r="U31" s="13">
        <v>1536.6640133243291</v>
      </c>
      <c r="V31" s="13">
        <v>16729.786021763783</v>
      </c>
      <c r="W31" s="13">
        <v>1018.9670989695821</v>
      </c>
      <c r="X31" s="13">
        <v>990.55005887137941</v>
      </c>
      <c r="Y31" s="13">
        <v>839772.70759922813</v>
      </c>
      <c r="Z31" s="55">
        <v>5364.2733616042433</v>
      </c>
      <c r="AA31" s="54">
        <v>1028.7852483949162</v>
      </c>
      <c r="AB31" s="13">
        <v>142443.28673623572</v>
      </c>
      <c r="AC31" s="13">
        <v>41266.171295836626</v>
      </c>
      <c r="AD31" s="13">
        <v>253853.97262513061</v>
      </c>
      <c r="AE31" s="13">
        <v>141701.83277260803</v>
      </c>
      <c r="AF31" s="13">
        <v>433.40267666172326</v>
      </c>
      <c r="AG31" s="13">
        <v>3976.1639223416096</v>
      </c>
      <c r="AH31" s="13">
        <v>0</v>
      </c>
      <c r="AI31" s="13">
        <v>1776.8957039500674</v>
      </c>
      <c r="AJ31" s="13">
        <v>585451.72573276446</v>
      </c>
      <c r="AK31" s="55">
        <v>4089.62439729993</v>
      </c>
    </row>
    <row r="32" spans="1:37" x14ac:dyDescent="0.3">
      <c r="A32" s="21" t="s">
        <v>77</v>
      </c>
      <c r="B32" s="22">
        <v>8540.6218936010155</v>
      </c>
      <c r="C32" s="22">
        <v>3624869.3971634577</v>
      </c>
      <c r="D32" s="22">
        <v>34724.915586958312</v>
      </c>
      <c r="E32" s="56">
        <v>1203.549869418973</v>
      </c>
      <c r="F32" s="22">
        <v>88317.212760119903</v>
      </c>
      <c r="G32" s="22">
        <v>20638.955111154464</v>
      </c>
      <c r="H32" s="22">
        <v>127163.54974922414</v>
      </c>
      <c r="I32" s="22">
        <v>185988.14993078326</v>
      </c>
      <c r="J32" s="22">
        <v>292.92201522785433</v>
      </c>
      <c r="K32" s="22">
        <v>10331.062453399642</v>
      </c>
      <c r="L32" s="22">
        <v>102.16103925850418</v>
      </c>
      <c r="M32" s="22">
        <v>41592.40876253137</v>
      </c>
      <c r="N32" s="22">
        <v>474426.42182169907</v>
      </c>
      <c r="O32" s="57">
        <v>4686.8114282267015</v>
      </c>
      <c r="P32" s="56">
        <v>5372.4922688635197</v>
      </c>
      <c r="Q32" s="22">
        <v>526137.26804663881</v>
      </c>
      <c r="R32" s="22">
        <v>104644.84310891471</v>
      </c>
      <c r="S32" s="22">
        <v>716045.98929536319</v>
      </c>
      <c r="T32" s="22">
        <v>768993.17148072505</v>
      </c>
      <c r="U32" s="22">
        <v>11814.188297060957</v>
      </c>
      <c r="V32" s="22">
        <v>20842.798144567383</v>
      </c>
      <c r="W32" s="22">
        <v>1242.1424849856137</v>
      </c>
      <c r="X32" s="22">
        <v>128005.5524337297</v>
      </c>
      <c r="Y32" s="22">
        <v>2277725.9532919852</v>
      </c>
      <c r="Z32" s="57">
        <v>22083.108377857887</v>
      </c>
      <c r="AA32" s="56">
        <v>1964.5797553185239</v>
      </c>
      <c r="AB32" s="22">
        <v>235533.99570573511</v>
      </c>
      <c r="AC32" s="22">
        <v>60721.022733090824</v>
      </c>
      <c r="AD32" s="22">
        <v>334021.79789905617</v>
      </c>
      <c r="AE32" s="22">
        <v>192848.07513562622</v>
      </c>
      <c r="AF32" s="22">
        <v>4365.3678704851227</v>
      </c>
      <c r="AG32" s="22">
        <v>4894.0352911791615</v>
      </c>
      <c r="AH32" s="22">
        <v>0</v>
      </c>
      <c r="AI32" s="22">
        <v>40332.727414598681</v>
      </c>
      <c r="AJ32" s="22">
        <v>872717.02204977174</v>
      </c>
      <c r="AK32" s="57">
        <v>7954.9957808737217</v>
      </c>
    </row>
    <row r="33" spans="1:37" x14ac:dyDescent="0.3">
      <c r="A33" s="16" t="s">
        <v>78</v>
      </c>
      <c r="B33" s="13"/>
      <c r="C33" s="13"/>
      <c r="D33" s="13"/>
      <c r="E33" s="54"/>
      <c r="F33" s="13"/>
      <c r="G33" s="13"/>
      <c r="H33" s="13"/>
      <c r="I33" s="13"/>
      <c r="J33" s="13"/>
      <c r="K33" s="13"/>
      <c r="L33" s="13"/>
      <c r="M33" s="13"/>
      <c r="N33" s="13"/>
      <c r="O33" s="55"/>
      <c r="P33" s="54"/>
      <c r="Q33" s="13"/>
      <c r="R33" s="13"/>
      <c r="S33" s="13"/>
      <c r="T33" s="13"/>
      <c r="U33" s="13"/>
      <c r="V33" s="13"/>
      <c r="W33" s="13"/>
      <c r="X33" s="13"/>
      <c r="Y33" s="13"/>
      <c r="Z33" s="55"/>
      <c r="AA33" s="54"/>
      <c r="AB33" s="13"/>
      <c r="AC33" s="13"/>
      <c r="AD33" s="13"/>
      <c r="AE33" s="13"/>
      <c r="AF33" s="13"/>
      <c r="AG33" s="13"/>
      <c r="AH33" s="13"/>
      <c r="AI33" s="13"/>
      <c r="AJ33" s="13"/>
      <c r="AK33" s="55"/>
    </row>
    <row r="34" spans="1:37" x14ac:dyDescent="0.3">
      <c r="A34" s="20" t="s">
        <v>33</v>
      </c>
      <c r="B34" s="13">
        <v>2001.8340412320294</v>
      </c>
      <c r="C34" s="13">
        <v>398773.61666673038</v>
      </c>
      <c r="D34" s="13">
        <v>6266.9588754029073</v>
      </c>
      <c r="E34" s="54">
        <v>228.29264339127599</v>
      </c>
      <c r="F34" s="13">
        <v>16014.315497685731</v>
      </c>
      <c r="G34" s="13">
        <v>2093.5641870564609</v>
      </c>
      <c r="H34" s="13">
        <v>899.65945356549867</v>
      </c>
      <c r="I34" s="13">
        <v>10249.438983695436</v>
      </c>
      <c r="J34" s="13">
        <v>4797.9099469108305</v>
      </c>
      <c r="K34" s="13">
        <v>769.99299967366858</v>
      </c>
      <c r="L34" s="13">
        <v>41.208834552228367</v>
      </c>
      <c r="M34" s="13">
        <v>2317.8899148989499</v>
      </c>
      <c r="N34" s="13">
        <v>37183.979818038802</v>
      </c>
      <c r="O34" s="55">
        <v>703.86118753024653</v>
      </c>
      <c r="P34" s="54">
        <v>1505.8543268146655</v>
      </c>
      <c r="Q34" s="13">
        <v>198923.46477509738</v>
      </c>
      <c r="R34" s="13">
        <v>3311.5098013120996</v>
      </c>
      <c r="S34" s="13">
        <v>4857.4478793212584</v>
      </c>
      <c r="T34" s="13">
        <v>39606.286789026359</v>
      </c>
      <c r="U34" s="13">
        <v>61236.424317794015</v>
      </c>
      <c r="V34" s="13">
        <v>2985.6142084352878</v>
      </c>
      <c r="W34" s="13">
        <v>594.09813086595318</v>
      </c>
      <c r="X34" s="13">
        <v>11196.267417890342</v>
      </c>
      <c r="Y34" s="13">
        <v>322711.11331974273</v>
      </c>
      <c r="Z34" s="55">
        <v>4757.6009642921308</v>
      </c>
      <c r="AA34" s="54">
        <v>267.68707102608789</v>
      </c>
      <c r="AB34" s="13">
        <v>26811.097435117132</v>
      </c>
      <c r="AC34" s="13">
        <v>290.93266913028776</v>
      </c>
      <c r="AD34" s="13">
        <v>1707.8130720391448</v>
      </c>
      <c r="AE34" s="13">
        <v>3266.461782454965</v>
      </c>
      <c r="AF34" s="13">
        <v>4825.157898331584</v>
      </c>
      <c r="AG34" s="13">
        <v>287.44318253775702</v>
      </c>
      <c r="AH34" s="13">
        <v>322.19782093342764</v>
      </c>
      <c r="AI34" s="13">
        <v>1367.4196684043702</v>
      </c>
      <c r="AJ34" s="13">
        <v>38878.523528948666</v>
      </c>
      <c r="AK34" s="55">
        <v>805.49672358052999</v>
      </c>
    </row>
    <row r="35" spans="1:37" x14ac:dyDescent="0.3">
      <c r="A35" s="20" t="s">
        <v>34</v>
      </c>
      <c r="B35" s="13">
        <v>1540.0757762432629</v>
      </c>
      <c r="C35" s="13">
        <v>538138.92844066932</v>
      </c>
      <c r="D35" s="13">
        <v>4787.3004752919633</v>
      </c>
      <c r="E35" s="54">
        <v>161.23418232958659</v>
      </c>
      <c r="F35" s="13">
        <v>8583.5451227919493</v>
      </c>
      <c r="G35" s="13">
        <v>274.56841341249032</v>
      </c>
      <c r="H35" s="13">
        <v>5442.1936398242988</v>
      </c>
      <c r="I35" s="13">
        <v>30419.866067334831</v>
      </c>
      <c r="J35" s="13">
        <v>456.10298157735326</v>
      </c>
      <c r="K35" s="13">
        <v>11755.259292893334</v>
      </c>
      <c r="L35" s="13">
        <v>88.510618442660274</v>
      </c>
      <c r="M35" s="13">
        <v>92.02465928066178</v>
      </c>
      <c r="N35" s="13">
        <v>57112.070795557585</v>
      </c>
      <c r="O35" s="55">
        <v>473.8893165651557</v>
      </c>
      <c r="P35" s="54">
        <v>1164.3177805389312</v>
      </c>
      <c r="Q35" s="13">
        <v>188342.50932087901</v>
      </c>
      <c r="R35" s="13">
        <v>11162.077335072925</v>
      </c>
      <c r="S35" s="13">
        <v>41905.108422067817</v>
      </c>
      <c r="T35" s="13">
        <v>112572.48841594561</v>
      </c>
      <c r="U35" s="13">
        <v>6515.9250220989925</v>
      </c>
      <c r="V35" s="13">
        <v>53774.392301887245</v>
      </c>
      <c r="W35" s="13">
        <v>98.350404330629416</v>
      </c>
      <c r="X35" s="13">
        <v>1369.0756049280228</v>
      </c>
      <c r="Y35" s="13">
        <v>415739.92682721029</v>
      </c>
      <c r="Z35" s="55">
        <v>3679.6999467485316</v>
      </c>
      <c r="AA35" s="54">
        <v>214.52381337474503</v>
      </c>
      <c r="AB35" s="13">
        <v>42467.164843166312</v>
      </c>
      <c r="AC35" s="13">
        <v>881.40936464535775</v>
      </c>
      <c r="AD35" s="13">
        <v>4038.138751968826</v>
      </c>
      <c r="AE35" s="13">
        <v>10745.023091231391</v>
      </c>
      <c r="AF35" s="13">
        <v>627.55736228390526</v>
      </c>
      <c r="AG35" s="13">
        <v>6182.2874389124754</v>
      </c>
      <c r="AH35" s="13">
        <v>0</v>
      </c>
      <c r="AI35" s="13">
        <v>345.34996569319975</v>
      </c>
      <c r="AJ35" s="13">
        <v>65286.93081790147</v>
      </c>
      <c r="AK35" s="55">
        <v>633.71121197827631</v>
      </c>
    </row>
    <row r="36" spans="1:37" x14ac:dyDescent="0.3">
      <c r="A36" s="21" t="s">
        <v>79</v>
      </c>
      <c r="B36" s="22">
        <v>3541.9098174752926</v>
      </c>
      <c r="C36" s="22">
        <v>936912.54510739958</v>
      </c>
      <c r="D36" s="22">
        <v>11054.259350694871</v>
      </c>
      <c r="E36" s="56">
        <v>389.52682572086258</v>
      </c>
      <c r="F36" s="22">
        <v>24597.860620477681</v>
      </c>
      <c r="G36" s="22">
        <v>2368.1326004689513</v>
      </c>
      <c r="H36" s="22">
        <v>6341.8530933897973</v>
      </c>
      <c r="I36" s="22">
        <v>40669.305051030271</v>
      </c>
      <c r="J36" s="22">
        <v>5254.0129284881841</v>
      </c>
      <c r="K36" s="22">
        <v>12525.252292567002</v>
      </c>
      <c r="L36" s="22">
        <v>129.71945299488863</v>
      </c>
      <c r="M36" s="22">
        <v>2409.9145741796115</v>
      </c>
      <c r="N36" s="22">
        <v>94296.050613596381</v>
      </c>
      <c r="O36" s="57">
        <v>1177.7505040954022</v>
      </c>
      <c r="P36" s="56">
        <v>2670.1721073535964</v>
      </c>
      <c r="Q36" s="22">
        <v>387265.97409597639</v>
      </c>
      <c r="R36" s="22">
        <v>14473.587136385024</v>
      </c>
      <c r="S36" s="22">
        <v>46762.556301389079</v>
      </c>
      <c r="T36" s="22">
        <v>152178.77520497196</v>
      </c>
      <c r="U36" s="22">
        <v>67752.349339893</v>
      </c>
      <c r="V36" s="22">
        <v>56760.006510322535</v>
      </c>
      <c r="W36" s="22">
        <v>692.44853519658261</v>
      </c>
      <c r="X36" s="22">
        <v>12565.343022818364</v>
      </c>
      <c r="Y36" s="22">
        <v>738451.04014695261</v>
      </c>
      <c r="Z36" s="57">
        <v>8437.300911040662</v>
      </c>
      <c r="AA36" s="56">
        <v>482.21088440083292</v>
      </c>
      <c r="AB36" s="22">
        <v>69278.262278283451</v>
      </c>
      <c r="AC36" s="22">
        <v>1172.3420337756456</v>
      </c>
      <c r="AD36" s="22">
        <v>5745.9518240079706</v>
      </c>
      <c r="AE36" s="22">
        <v>14011.484873686357</v>
      </c>
      <c r="AF36" s="22">
        <v>5452.7152606154896</v>
      </c>
      <c r="AG36" s="22">
        <v>6469.7306214502323</v>
      </c>
      <c r="AH36" s="22">
        <v>322.19782093342764</v>
      </c>
      <c r="AI36" s="22">
        <v>1712.7696340975699</v>
      </c>
      <c r="AJ36" s="22">
        <v>104165.45434685009</v>
      </c>
      <c r="AK36" s="57">
        <v>1439.2079355588062</v>
      </c>
    </row>
    <row r="37" spans="1:37" x14ac:dyDescent="0.3">
      <c r="A37" s="75" t="s">
        <v>92</v>
      </c>
      <c r="B37" s="76">
        <v>20389.998828338179</v>
      </c>
      <c r="C37" s="76">
        <v>9224575.9705915917</v>
      </c>
      <c r="D37" s="76">
        <v>82908.118799042335</v>
      </c>
      <c r="E37" s="59">
        <v>2650.9935882104428</v>
      </c>
      <c r="F37" s="29">
        <v>241612.38450362463</v>
      </c>
      <c r="G37" s="29">
        <v>51353.600820414504</v>
      </c>
      <c r="H37" s="29">
        <v>298527.46287942486</v>
      </c>
      <c r="I37" s="29">
        <v>370397.21716941748</v>
      </c>
      <c r="J37" s="29">
        <v>14784.918425168651</v>
      </c>
      <c r="K37" s="29">
        <v>22947.097595081097</v>
      </c>
      <c r="L37" s="29">
        <v>9788.7325700172241</v>
      </c>
      <c r="M37" s="29">
        <v>128389.01475287427</v>
      </c>
      <c r="N37" s="29">
        <v>1137800.428716023</v>
      </c>
      <c r="O37" s="58">
        <v>10797.325233366157</v>
      </c>
      <c r="P37" s="59">
        <v>13416.342964875003</v>
      </c>
      <c r="Q37" s="29">
        <v>1511955.865051785</v>
      </c>
      <c r="R37" s="29">
        <v>286351.41181393934</v>
      </c>
      <c r="S37" s="29">
        <v>1798455.4715369139</v>
      </c>
      <c r="T37" s="29">
        <v>1789615.4730991474</v>
      </c>
      <c r="U37" s="29">
        <v>101117.43411933765</v>
      </c>
      <c r="V37" s="29">
        <v>77680.214963335922</v>
      </c>
      <c r="W37" s="29">
        <v>85453.114380798026</v>
      </c>
      <c r="X37" s="29">
        <v>422296.62109490368</v>
      </c>
      <c r="Y37" s="29">
        <v>6072925.6060601622</v>
      </c>
      <c r="Z37" s="58">
        <v>54295.16615124658</v>
      </c>
      <c r="AA37" s="59">
        <v>4322.6622752527373</v>
      </c>
      <c r="AB37" s="29">
        <v>577399.70089034981</v>
      </c>
      <c r="AC37" s="29">
        <v>121451.02516680234</v>
      </c>
      <c r="AD37" s="29">
        <v>736587.82304540765</v>
      </c>
      <c r="AE37" s="29">
        <v>381742.50255705789</v>
      </c>
      <c r="AF37" s="29">
        <v>17938.778014647847</v>
      </c>
      <c r="AG37" s="29">
        <v>11386.407235489783</v>
      </c>
      <c r="AH37" s="29">
        <v>19807.035705307084</v>
      </c>
      <c r="AI37" s="29">
        <v>147536.66320034445</v>
      </c>
      <c r="AJ37" s="29">
        <v>2013849.9358154065</v>
      </c>
      <c r="AK37" s="58">
        <v>17815.627414429597</v>
      </c>
    </row>
    <row r="38" spans="1:37" x14ac:dyDescent="0.3">
      <c r="A38" s="74" t="s">
        <v>47</v>
      </c>
      <c r="B38" s="8"/>
      <c r="C38" s="8"/>
      <c r="D38" s="8"/>
      <c r="E38" s="52"/>
      <c r="F38" s="8"/>
      <c r="G38" s="8"/>
      <c r="H38" s="8"/>
      <c r="I38" s="8"/>
      <c r="J38" s="8"/>
      <c r="K38" s="8"/>
      <c r="L38" s="8"/>
      <c r="M38" s="8"/>
      <c r="N38" s="8"/>
      <c r="O38" s="53"/>
      <c r="P38" s="52"/>
      <c r="Q38" s="8"/>
      <c r="R38" s="8"/>
      <c r="S38" s="8"/>
      <c r="T38" s="8"/>
      <c r="U38" s="8"/>
      <c r="V38" s="8"/>
      <c r="W38" s="8"/>
      <c r="X38" s="8"/>
      <c r="Y38" s="8"/>
      <c r="Z38" s="53"/>
      <c r="AA38" s="52"/>
      <c r="AB38" s="8"/>
      <c r="AC38" s="8"/>
      <c r="AD38" s="8"/>
      <c r="AE38" s="8"/>
      <c r="AF38" s="8"/>
      <c r="AG38" s="8"/>
      <c r="AH38" s="8"/>
      <c r="AI38" s="8"/>
      <c r="AJ38" s="8"/>
      <c r="AK38" s="53"/>
    </row>
    <row r="39" spans="1:37" x14ac:dyDescent="0.3">
      <c r="A39" s="16" t="s">
        <v>74</v>
      </c>
      <c r="B39" s="13"/>
      <c r="C39" s="13"/>
      <c r="D39" s="13"/>
      <c r="E39" s="54"/>
      <c r="F39" s="13"/>
      <c r="G39" s="13"/>
      <c r="H39" s="13"/>
      <c r="I39" s="13"/>
      <c r="J39" s="13"/>
      <c r="K39" s="13"/>
      <c r="L39" s="13"/>
      <c r="M39" s="13"/>
      <c r="N39" s="13"/>
      <c r="O39" s="55"/>
      <c r="P39" s="54"/>
      <c r="Q39" s="13"/>
      <c r="R39" s="13"/>
      <c r="S39" s="13"/>
      <c r="T39" s="13"/>
      <c r="U39" s="13"/>
      <c r="V39" s="13"/>
      <c r="W39" s="13"/>
      <c r="X39" s="13"/>
      <c r="Y39" s="13"/>
      <c r="Z39" s="55"/>
      <c r="AA39" s="54"/>
      <c r="AB39" s="13"/>
      <c r="AC39" s="13"/>
      <c r="AD39" s="13"/>
      <c r="AE39" s="13"/>
      <c r="AF39" s="13"/>
      <c r="AG39" s="13"/>
      <c r="AH39" s="13"/>
      <c r="AI39" s="13"/>
      <c r="AJ39" s="13"/>
      <c r="AK39" s="55"/>
    </row>
    <row r="40" spans="1:37" x14ac:dyDescent="0.3">
      <c r="A40" s="20" t="s">
        <v>33</v>
      </c>
      <c r="B40" s="13">
        <v>6759.9170022014878</v>
      </c>
      <c r="C40" s="13">
        <v>2319765.064423955</v>
      </c>
      <c r="D40" s="13">
        <v>30592.218901237222</v>
      </c>
      <c r="E40" s="54">
        <v>1035.3702601060829</v>
      </c>
      <c r="F40" s="13">
        <v>156837.65655221554</v>
      </c>
      <c r="G40" s="13">
        <v>34226.032333896852</v>
      </c>
      <c r="H40" s="13">
        <v>87534.827975992477</v>
      </c>
      <c r="I40" s="13">
        <v>52740.710409194471</v>
      </c>
      <c r="J40" s="13">
        <v>6301.2807048944214</v>
      </c>
      <c r="K40" s="13">
        <v>0</v>
      </c>
      <c r="L40" s="13">
        <v>1686.1441384681384</v>
      </c>
      <c r="M40" s="13">
        <v>46492.187529554911</v>
      </c>
      <c r="N40" s="13">
        <v>385818.83964421682</v>
      </c>
      <c r="O40" s="55">
        <v>4730.6917495072712</v>
      </c>
      <c r="P40" s="54">
        <v>4745.8010196207388</v>
      </c>
      <c r="Q40" s="13">
        <v>699503.15749086952</v>
      </c>
      <c r="R40" s="13">
        <v>149292.00050097881</v>
      </c>
      <c r="S40" s="13">
        <v>431633.52527530905</v>
      </c>
      <c r="T40" s="13">
        <v>157825.26025662714</v>
      </c>
      <c r="U40" s="13">
        <v>28460.779447823257</v>
      </c>
      <c r="V40" s="13">
        <v>0</v>
      </c>
      <c r="W40" s="13">
        <v>9320.8530057863318</v>
      </c>
      <c r="X40" s="13">
        <v>156979.01495382449</v>
      </c>
      <c r="Y40" s="13">
        <v>1633014.5909312186</v>
      </c>
      <c r="Z40" s="55">
        <v>21250.600614849391</v>
      </c>
      <c r="AA40" s="54">
        <v>978.74572247466608</v>
      </c>
      <c r="AB40" s="13">
        <v>151748.42526741335</v>
      </c>
      <c r="AC40" s="13">
        <v>18674.165024876038</v>
      </c>
      <c r="AD40" s="13">
        <v>73574.372702177905</v>
      </c>
      <c r="AE40" s="13">
        <v>36047.631516146503</v>
      </c>
      <c r="AF40" s="13">
        <v>1736.1444656193862</v>
      </c>
      <c r="AG40" s="13">
        <v>0</v>
      </c>
      <c r="AH40" s="13">
        <v>1117.8310140819658</v>
      </c>
      <c r="AI40" s="13">
        <v>18033.063858204194</v>
      </c>
      <c r="AJ40" s="13">
        <v>300931.63384851936</v>
      </c>
      <c r="AK40" s="55">
        <v>4610.92653688056</v>
      </c>
    </row>
    <row r="41" spans="1:37" x14ac:dyDescent="0.3">
      <c r="A41" s="20" t="s">
        <v>34</v>
      </c>
      <c r="B41" s="13">
        <v>4800.0619747772471</v>
      </c>
      <c r="C41" s="13">
        <v>3450779.7396004465</v>
      </c>
      <c r="D41" s="13">
        <v>20414.590465767847</v>
      </c>
      <c r="E41" s="54">
        <v>375.33430815600451</v>
      </c>
      <c r="F41" s="13">
        <v>31614.45378130949</v>
      </c>
      <c r="G41" s="13">
        <v>10455.446658244555</v>
      </c>
      <c r="H41" s="13">
        <v>100967.77783224059</v>
      </c>
      <c r="I41" s="13">
        <v>102773.50971110279</v>
      </c>
      <c r="J41" s="13">
        <v>777.19087436863936</v>
      </c>
      <c r="K41" s="13">
        <v>0</v>
      </c>
      <c r="L41" s="13">
        <v>22593.605430162228</v>
      </c>
      <c r="M41" s="13">
        <v>2998.6501557093106</v>
      </c>
      <c r="N41" s="13">
        <v>272180.63444313762</v>
      </c>
      <c r="O41" s="55">
        <v>1686.2920265043283</v>
      </c>
      <c r="P41" s="54">
        <v>3174.0839575419836</v>
      </c>
      <c r="Q41" s="13">
        <v>361786.80841153947</v>
      </c>
      <c r="R41" s="13">
        <v>146580.18589277234</v>
      </c>
      <c r="S41" s="13">
        <v>876525.70426089573</v>
      </c>
      <c r="T41" s="13">
        <v>766376.82550862851</v>
      </c>
      <c r="U41" s="13">
        <v>3090.7942732307265</v>
      </c>
      <c r="V41" s="13">
        <v>80.680079550507898</v>
      </c>
      <c r="W41" s="13">
        <v>135436.24250712505</v>
      </c>
      <c r="X41" s="13">
        <v>10262.892149454299</v>
      </c>
      <c r="Y41" s="13">
        <v>2300140.1330831968</v>
      </c>
      <c r="Z41" s="55">
        <v>13658.567939125876</v>
      </c>
      <c r="AA41" s="54">
        <v>1250.6437090792592</v>
      </c>
      <c r="AB41" s="13">
        <v>161919.29808557266</v>
      </c>
      <c r="AC41" s="13">
        <v>126065.03225010021</v>
      </c>
      <c r="AD41" s="13">
        <v>349139.56610035041</v>
      </c>
      <c r="AE41" s="13">
        <v>196940.86342874181</v>
      </c>
      <c r="AF41" s="13">
        <v>369.61124424460081</v>
      </c>
      <c r="AG41" s="13">
        <v>345.22107574902174</v>
      </c>
      <c r="AH41" s="13">
        <v>41975.103634632243</v>
      </c>
      <c r="AI41" s="13">
        <v>1704.2762547228108</v>
      </c>
      <c r="AJ41" s="13">
        <v>878458.97207411379</v>
      </c>
      <c r="AK41" s="55">
        <v>5069.7305001376426</v>
      </c>
    </row>
    <row r="42" spans="1:37" x14ac:dyDescent="0.3">
      <c r="A42" s="21" t="s">
        <v>75</v>
      </c>
      <c r="B42" s="22">
        <v>11559.978976978735</v>
      </c>
      <c r="C42" s="22">
        <v>5770544.8040244011</v>
      </c>
      <c r="D42" s="22">
        <v>51006.809367005073</v>
      </c>
      <c r="E42" s="56">
        <v>1410.7045682620874</v>
      </c>
      <c r="F42" s="22">
        <v>188452.11033352502</v>
      </c>
      <c r="G42" s="22">
        <v>44681.478992141405</v>
      </c>
      <c r="H42" s="22">
        <v>188502.60580823309</v>
      </c>
      <c r="I42" s="22">
        <v>155514.22012029725</v>
      </c>
      <c r="J42" s="22">
        <v>7078.4715792630604</v>
      </c>
      <c r="K42" s="22">
        <v>0</v>
      </c>
      <c r="L42" s="22">
        <v>24279.749568630366</v>
      </c>
      <c r="M42" s="22">
        <v>49490.837685264225</v>
      </c>
      <c r="N42" s="22">
        <v>657999.47408735449</v>
      </c>
      <c r="O42" s="57">
        <v>6416.9837760115997</v>
      </c>
      <c r="P42" s="56">
        <v>7919.8849771627229</v>
      </c>
      <c r="Q42" s="22">
        <v>1061289.9659024091</v>
      </c>
      <c r="R42" s="22">
        <v>295872.18639375118</v>
      </c>
      <c r="S42" s="22">
        <v>1308159.2295362048</v>
      </c>
      <c r="T42" s="22">
        <v>924202.08576525562</v>
      </c>
      <c r="U42" s="22">
        <v>31551.573721053985</v>
      </c>
      <c r="V42" s="22">
        <v>80.680079550507898</v>
      </c>
      <c r="W42" s="22">
        <v>144757.09551291139</v>
      </c>
      <c r="X42" s="22">
        <v>167241.90710327879</v>
      </c>
      <c r="Y42" s="22">
        <v>3933154.7240144126</v>
      </c>
      <c r="Z42" s="57">
        <v>34909.168553975265</v>
      </c>
      <c r="AA42" s="56">
        <v>2229.3894315539255</v>
      </c>
      <c r="AB42" s="22">
        <v>313667.72335298604</v>
      </c>
      <c r="AC42" s="22">
        <v>144739.19727497624</v>
      </c>
      <c r="AD42" s="22">
        <v>422713.93880252831</v>
      </c>
      <c r="AE42" s="22">
        <v>232988.49494488831</v>
      </c>
      <c r="AF42" s="22">
        <v>2105.7557098639872</v>
      </c>
      <c r="AG42" s="22">
        <v>345.22107574902174</v>
      </c>
      <c r="AH42" s="22">
        <v>43092.93464871421</v>
      </c>
      <c r="AI42" s="22">
        <v>19737.340112927006</v>
      </c>
      <c r="AJ42" s="22">
        <v>1179390.6059226338</v>
      </c>
      <c r="AK42" s="57">
        <v>9680.6570370182017</v>
      </c>
    </row>
    <row r="43" spans="1:37" x14ac:dyDescent="0.3">
      <c r="A43" s="16" t="s">
        <v>76</v>
      </c>
      <c r="B43" s="13"/>
      <c r="C43" s="13"/>
      <c r="D43" s="13"/>
      <c r="E43" s="54"/>
      <c r="F43" s="13"/>
      <c r="G43" s="13"/>
      <c r="H43" s="13"/>
      <c r="I43" s="13"/>
      <c r="J43" s="13"/>
      <c r="K43" s="13"/>
      <c r="L43" s="13"/>
      <c r="M43" s="13"/>
      <c r="N43" s="13"/>
      <c r="O43" s="55"/>
      <c r="P43" s="54"/>
      <c r="Q43" s="13"/>
      <c r="R43" s="13"/>
      <c r="S43" s="13"/>
      <c r="T43" s="13"/>
      <c r="U43" s="13"/>
      <c r="V43" s="13"/>
      <c r="W43" s="13"/>
      <c r="X43" s="13"/>
      <c r="Y43" s="13"/>
      <c r="Z43" s="55"/>
      <c r="AA43" s="54"/>
      <c r="AB43" s="13"/>
      <c r="AC43" s="13"/>
      <c r="AD43" s="13"/>
      <c r="AE43" s="13"/>
      <c r="AF43" s="13"/>
      <c r="AG43" s="13"/>
      <c r="AH43" s="13"/>
      <c r="AI43" s="13"/>
      <c r="AJ43" s="13"/>
      <c r="AK43" s="55"/>
    </row>
    <row r="44" spans="1:37" x14ac:dyDescent="0.3">
      <c r="A44" s="20" t="s">
        <v>33</v>
      </c>
      <c r="B44" s="13">
        <v>0.20071695824248381</v>
      </c>
      <c r="C44" s="13">
        <v>60.474614499752676</v>
      </c>
      <c r="D44" s="13">
        <v>0.87572808881195696</v>
      </c>
      <c r="E44" s="54">
        <v>0.13680642761347692</v>
      </c>
      <c r="F44" s="13">
        <v>0</v>
      </c>
      <c r="G44" s="13">
        <v>0</v>
      </c>
      <c r="H44" s="13">
        <v>10.3013871928672</v>
      </c>
      <c r="I44" s="13">
        <v>30.917431802080102</v>
      </c>
      <c r="J44" s="13">
        <v>0</v>
      </c>
      <c r="K44" s="13">
        <v>0</v>
      </c>
      <c r="L44" s="13">
        <v>0</v>
      </c>
      <c r="M44" s="13">
        <v>0</v>
      </c>
      <c r="N44" s="13">
        <v>41.218818994947299</v>
      </c>
      <c r="O44" s="55">
        <v>0.5968864436775998</v>
      </c>
      <c r="P44" s="54">
        <v>6.3910530629006895E-2</v>
      </c>
      <c r="Q44" s="13">
        <v>0</v>
      </c>
      <c r="R44" s="13">
        <v>0</v>
      </c>
      <c r="S44" s="13">
        <v>4.8123990458335903</v>
      </c>
      <c r="T44" s="13">
        <v>14.443396458971785</v>
      </c>
      <c r="U44" s="13">
        <v>0</v>
      </c>
      <c r="V44" s="13">
        <v>0</v>
      </c>
      <c r="W44" s="13">
        <v>0</v>
      </c>
      <c r="X44" s="13">
        <v>0</v>
      </c>
      <c r="Y44" s="13">
        <v>19.255795504805377</v>
      </c>
      <c r="Z44" s="55">
        <v>0.27884164513435711</v>
      </c>
      <c r="AA44" s="54">
        <v>0</v>
      </c>
      <c r="AB44" s="13">
        <v>0</v>
      </c>
      <c r="AC44" s="13">
        <v>0</v>
      </c>
      <c r="AD44" s="13">
        <v>0</v>
      </c>
      <c r="AE44" s="13">
        <v>0</v>
      </c>
      <c r="AF44" s="13">
        <v>0</v>
      </c>
      <c r="AG44" s="13">
        <v>0</v>
      </c>
      <c r="AH44" s="13">
        <v>0</v>
      </c>
      <c r="AI44" s="13">
        <v>0</v>
      </c>
      <c r="AJ44" s="13">
        <v>0</v>
      </c>
      <c r="AK44" s="55">
        <v>0</v>
      </c>
    </row>
    <row r="45" spans="1:37" x14ac:dyDescent="0.3">
      <c r="A45" s="20" t="s">
        <v>34</v>
      </c>
      <c r="B45" s="13">
        <v>26.095011709304831</v>
      </c>
      <c r="C45" s="13">
        <v>17647.496720852767</v>
      </c>
      <c r="D45" s="13">
        <v>113.99888618407905</v>
      </c>
      <c r="E45" s="54">
        <v>4.4396107310647555</v>
      </c>
      <c r="F45" s="13">
        <v>0</v>
      </c>
      <c r="G45" s="13">
        <v>120.3208854343883</v>
      </c>
      <c r="H45" s="13">
        <v>1183.6323307880793</v>
      </c>
      <c r="I45" s="13">
        <v>987.62721735002151</v>
      </c>
      <c r="J45" s="13">
        <v>0</v>
      </c>
      <c r="K45" s="13">
        <v>0</v>
      </c>
      <c r="L45" s="13">
        <v>238.61136887443155</v>
      </c>
      <c r="M45" s="13">
        <v>0</v>
      </c>
      <c r="N45" s="13">
        <v>2530.191802446921</v>
      </c>
      <c r="O45" s="55">
        <v>19.37002161963553</v>
      </c>
      <c r="P45" s="54">
        <v>17.353930546501477</v>
      </c>
      <c r="Q45" s="13">
        <v>0</v>
      </c>
      <c r="R45" s="13">
        <v>80.348996585222238</v>
      </c>
      <c r="S45" s="13">
        <v>4417.9717682725559</v>
      </c>
      <c r="T45" s="13">
        <v>5922.7616270381113</v>
      </c>
      <c r="U45" s="13">
        <v>0</v>
      </c>
      <c r="V45" s="13">
        <v>0</v>
      </c>
      <c r="W45" s="13">
        <v>2026.1759741529527</v>
      </c>
      <c r="X45" s="13">
        <v>0</v>
      </c>
      <c r="Y45" s="13">
        <v>12447.258366048842</v>
      </c>
      <c r="Z45" s="55">
        <v>75.861549070768007</v>
      </c>
      <c r="AA45" s="54">
        <v>4.3014704317385979</v>
      </c>
      <c r="AB45" s="13">
        <v>0</v>
      </c>
      <c r="AC45" s="13">
        <v>2.1941506345096258</v>
      </c>
      <c r="AD45" s="13">
        <v>1168.6835277913992</v>
      </c>
      <c r="AE45" s="13">
        <v>1077.6556512533009</v>
      </c>
      <c r="AF45" s="13">
        <v>0</v>
      </c>
      <c r="AG45" s="13">
        <v>0</v>
      </c>
      <c r="AH45" s="13">
        <v>421.51322267779619</v>
      </c>
      <c r="AI45" s="13">
        <v>0</v>
      </c>
      <c r="AJ45" s="13">
        <v>2670.0465523570056</v>
      </c>
      <c r="AK45" s="55">
        <v>18.767315493675504</v>
      </c>
    </row>
    <row r="46" spans="1:37" x14ac:dyDescent="0.3">
      <c r="A46" s="21" t="s">
        <v>77</v>
      </c>
      <c r="B46" s="22">
        <v>26.295728667547316</v>
      </c>
      <c r="C46" s="22">
        <v>17707.971335352522</v>
      </c>
      <c r="D46" s="22">
        <v>114.87461427289101</v>
      </c>
      <c r="E46" s="56">
        <v>4.5764171586782325</v>
      </c>
      <c r="F46" s="22">
        <v>0</v>
      </c>
      <c r="G46" s="22">
        <v>120.3208854343883</v>
      </c>
      <c r="H46" s="22">
        <v>1193.9337179809465</v>
      </c>
      <c r="I46" s="22">
        <v>1018.5446491521016</v>
      </c>
      <c r="J46" s="22">
        <v>0</v>
      </c>
      <c r="K46" s="22">
        <v>0</v>
      </c>
      <c r="L46" s="22">
        <v>238.61136887443155</v>
      </c>
      <c r="M46" s="22">
        <v>0</v>
      </c>
      <c r="N46" s="22">
        <v>2571.4106214418684</v>
      </c>
      <c r="O46" s="57">
        <v>19.966908063313131</v>
      </c>
      <c r="P46" s="56">
        <v>17.417841077130483</v>
      </c>
      <c r="Q46" s="22">
        <v>0</v>
      </c>
      <c r="R46" s="22">
        <v>80.348996585222238</v>
      </c>
      <c r="S46" s="22">
        <v>4422.7841673183893</v>
      </c>
      <c r="T46" s="22">
        <v>5937.2050234970829</v>
      </c>
      <c r="U46" s="22">
        <v>0</v>
      </c>
      <c r="V46" s="22">
        <v>0</v>
      </c>
      <c r="W46" s="22">
        <v>2026.1759741529527</v>
      </c>
      <c r="X46" s="22">
        <v>0</v>
      </c>
      <c r="Y46" s="22">
        <v>12466.514161553649</v>
      </c>
      <c r="Z46" s="57">
        <v>76.14039071590237</v>
      </c>
      <c r="AA46" s="56">
        <v>4.3014704317385979</v>
      </c>
      <c r="AB46" s="22">
        <v>0</v>
      </c>
      <c r="AC46" s="22">
        <v>2.1941506345096258</v>
      </c>
      <c r="AD46" s="22">
        <v>1168.6835277913992</v>
      </c>
      <c r="AE46" s="22">
        <v>1077.6556512533009</v>
      </c>
      <c r="AF46" s="22">
        <v>0</v>
      </c>
      <c r="AG46" s="22">
        <v>0</v>
      </c>
      <c r="AH46" s="22">
        <v>421.51322267779619</v>
      </c>
      <c r="AI46" s="22">
        <v>0</v>
      </c>
      <c r="AJ46" s="22">
        <v>2670.0465523570056</v>
      </c>
      <c r="AK46" s="57">
        <v>18.767315493675504</v>
      </c>
    </row>
    <row r="47" spans="1:37" x14ac:dyDescent="0.3">
      <c r="A47" s="16" t="s">
        <v>78</v>
      </c>
      <c r="B47" s="13"/>
      <c r="C47" s="13"/>
      <c r="D47" s="13"/>
      <c r="E47" s="54"/>
      <c r="F47" s="13"/>
      <c r="G47" s="13"/>
      <c r="H47" s="13"/>
      <c r="I47" s="13"/>
      <c r="J47" s="13"/>
      <c r="K47" s="13"/>
      <c r="L47" s="13"/>
      <c r="M47" s="13"/>
      <c r="N47" s="13"/>
      <c r="O47" s="55"/>
      <c r="P47" s="54"/>
      <c r="Q47" s="13"/>
      <c r="R47" s="13"/>
      <c r="S47" s="13"/>
      <c r="T47" s="13"/>
      <c r="U47" s="13"/>
      <c r="V47" s="13"/>
      <c r="W47" s="13"/>
      <c r="X47" s="13"/>
      <c r="Y47" s="13"/>
      <c r="Z47" s="55"/>
      <c r="AA47" s="54"/>
      <c r="AB47" s="13"/>
      <c r="AC47" s="13"/>
      <c r="AD47" s="13"/>
      <c r="AE47" s="13"/>
      <c r="AF47" s="13"/>
      <c r="AG47" s="13"/>
      <c r="AH47" s="13"/>
      <c r="AI47" s="13"/>
      <c r="AJ47" s="13"/>
      <c r="AK47" s="55"/>
    </row>
    <row r="48" spans="1:37" x14ac:dyDescent="0.3">
      <c r="A48" s="20" t="s">
        <v>33</v>
      </c>
      <c r="B48" s="13">
        <v>0</v>
      </c>
      <c r="C48" s="13">
        <v>0</v>
      </c>
      <c r="D48" s="13">
        <v>0</v>
      </c>
      <c r="E48" s="54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55">
        <v>0</v>
      </c>
      <c r="P48" s="54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55">
        <v>0</v>
      </c>
      <c r="AA48" s="54">
        <v>0</v>
      </c>
      <c r="AB48" s="13">
        <v>0</v>
      </c>
      <c r="AC48" s="13">
        <v>0</v>
      </c>
      <c r="AD48" s="13">
        <v>0</v>
      </c>
      <c r="AE48" s="13">
        <v>0</v>
      </c>
      <c r="AF48" s="13">
        <v>0</v>
      </c>
      <c r="AG48" s="13">
        <v>0</v>
      </c>
      <c r="AH48" s="13">
        <v>0</v>
      </c>
      <c r="AI48" s="13">
        <v>0</v>
      </c>
      <c r="AJ48" s="13">
        <v>0</v>
      </c>
      <c r="AK48" s="55">
        <v>0</v>
      </c>
    </row>
    <row r="49" spans="1:37" x14ac:dyDescent="0.3">
      <c r="A49" s="20" t="s">
        <v>34</v>
      </c>
      <c r="B49" s="13">
        <v>0</v>
      </c>
      <c r="C49" s="13">
        <v>0</v>
      </c>
      <c r="D49" s="13">
        <v>0</v>
      </c>
      <c r="E49" s="54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55">
        <v>0</v>
      </c>
      <c r="P49" s="54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55">
        <v>0</v>
      </c>
      <c r="AA49" s="54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55">
        <v>0</v>
      </c>
    </row>
    <row r="50" spans="1:37" x14ac:dyDescent="0.3">
      <c r="A50" s="21" t="s">
        <v>79</v>
      </c>
      <c r="B50" s="22">
        <v>0</v>
      </c>
      <c r="C50" s="22">
        <v>0</v>
      </c>
      <c r="D50" s="22">
        <v>0</v>
      </c>
      <c r="E50" s="56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2">
        <v>0</v>
      </c>
      <c r="M50" s="22">
        <v>0</v>
      </c>
      <c r="N50" s="22">
        <v>0</v>
      </c>
      <c r="O50" s="57">
        <v>0</v>
      </c>
      <c r="P50" s="56">
        <v>0</v>
      </c>
      <c r="Q50" s="22">
        <v>0</v>
      </c>
      <c r="R50" s="22">
        <v>0</v>
      </c>
      <c r="S50" s="22">
        <v>0</v>
      </c>
      <c r="T50" s="22">
        <v>0</v>
      </c>
      <c r="U50" s="22">
        <v>0</v>
      </c>
      <c r="V50" s="22">
        <v>0</v>
      </c>
      <c r="W50" s="22">
        <v>0</v>
      </c>
      <c r="X50" s="22">
        <v>0</v>
      </c>
      <c r="Y50" s="22">
        <v>0</v>
      </c>
      <c r="Z50" s="57">
        <v>0</v>
      </c>
      <c r="AA50" s="56">
        <v>0</v>
      </c>
      <c r="AB50" s="22">
        <v>0</v>
      </c>
      <c r="AC50" s="22">
        <v>0</v>
      </c>
      <c r="AD50" s="22">
        <v>0</v>
      </c>
      <c r="AE50" s="22">
        <v>0</v>
      </c>
      <c r="AF50" s="22">
        <v>0</v>
      </c>
      <c r="AG50" s="22">
        <v>0</v>
      </c>
      <c r="AH50" s="22">
        <v>0</v>
      </c>
      <c r="AI50" s="22">
        <v>0</v>
      </c>
      <c r="AJ50" s="22">
        <v>0</v>
      </c>
      <c r="AK50" s="57">
        <v>0</v>
      </c>
    </row>
    <row r="51" spans="1:37" x14ac:dyDescent="0.3">
      <c r="A51" s="75" t="s">
        <v>48</v>
      </c>
      <c r="B51" s="76">
        <v>11586.274705646283</v>
      </c>
      <c r="C51" s="76">
        <v>5788252.7753597545</v>
      </c>
      <c r="D51" s="76">
        <v>51121.683981277958</v>
      </c>
      <c r="E51" s="59">
        <v>1415.2809854207655</v>
      </c>
      <c r="F51" s="29">
        <v>188452.11033352502</v>
      </c>
      <c r="G51" s="29">
        <v>44801.799877575795</v>
      </c>
      <c r="H51" s="29">
        <v>189696.53952621401</v>
      </c>
      <c r="I51" s="29">
        <v>156532.76476944936</v>
      </c>
      <c r="J51" s="29">
        <v>7078.4715792630604</v>
      </c>
      <c r="K51" s="29">
        <v>0</v>
      </c>
      <c r="L51" s="29">
        <v>24518.360937504796</v>
      </c>
      <c r="M51" s="29">
        <v>49490.837685264225</v>
      </c>
      <c r="N51" s="29">
        <v>660570.88470879639</v>
      </c>
      <c r="O51" s="58">
        <v>6436.9506840749127</v>
      </c>
      <c r="P51" s="59">
        <v>7937.302818239853</v>
      </c>
      <c r="Q51" s="29">
        <v>1061289.9659024091</v>
      </c>
      <c r="R51" s="29">
        <v>295952.53539033642</v>
      </c>
      <c r="S51" s="29">
        <v>1312582.0137035232</v>
      </c>
      <c r="T51" s="29">
        <v>930139.29078875273</v>
      </c>
      <c r="U51" s="29">
        <v>31551.573721053985</v>
      </c>
      <c r="V51" s="29">
        <v>80.680079550507898</v>
      </c>
      <c r="W51" s="29">
        <v>146783.27148706434</v>
      </c>
      <c r="X51" s="29">
        <v>167241.90710327879</v>
      </c>
      <c r="Y51" s="29">
        <v>3945621.2381759668</v>
      </c>
      <c r="Z51" s="58">
        <v>34985.308944691169</v>
      </c>
      <c r="AA51" s="59">
        <v>2233.6909019856639</v>
      </c>
      <c r="AB51" s="29">
        <v>313667.72335298604</v>
      </c>
      <c r="AC51" s="29">
        <v>144741.39142561075</v>
      </c>
      <c r="AD51" s="29">
        <v>423882.62233031972</v>
      </c>
      <c r="AE51" s="29">
        <v>234066.15059614161</v>
      </c>
      <c r="AF51" s="29">
        <v>2105.7557098639872</v>
      </c>
      <c r="AG51" s="29">
        <v>345.22107574902174</v>
      </c>
      <c r="AH51" s="29">
        <v>43514.447871392003</v>
      </c>
      <c r="AI51" s="29">
        <v>19737.340112927006</v>
      </c>
      <c r="AJ51" s="29">
        <v>1182060.6524749906</v>
      </c>
      <c r="AK51" s="58">
        <v>9699.4243525118764</v>
      </c>
    </row>
    <row r="52" spans="1:37" x14ac:dyDescent="0.3">
      <c r="A52" s="74" t="s">
        <v>51</v>
      </c>
      <c r="B52" s="8"/>
      <c r="C52" s="8"/>
      <c r="D52" s="8"/>
      <c r="E52" s="52"/>
      <c r="F52" s="8"/>
      <c r="G52" s="8"/>
      <c r="H52" s="8"/>
      <c r="I52" s="8"/>
      <c r="J52" s="8"/>
      <c r="K52" s="8"/>
      <c r="L52" s="8"/>
      <c r="M52" s="8"/>
      <c r="N52" s="8"/>
      <c r="O52" s="53"/>
      <c r="P52" s="52"/>
      <c r="Q52" s="8"/>
      <c r="R52" s="8"/>
      <c r="S52" s="8"/>
      <c r="T52" s="8"/>
      <c r="U52" s="8"/>
      <c r="V52" s="8"/>
      <c r="W52" s="8"/>
      <c r="X52" s="8"/>
      <c r="Y52" s="8"/>
      <c r="Z52" s="53"/>
      <c r="AA52" s="52"/>
      <c r="AB52" s="8"/>
      <c r="AC52" s="8"/>
      <c r="AD52" s="8"/>
      <c r="AE52" s="8"/>
      <c r="AF52" s="8"/>
      <c r="AG52" s="8"/>
      <c r="AH52" s="8"/>
      <c r="AI52" s="8"/>
      <c r="AJ52" s="8"/>
      <c r="AK52" s="53"/>
    </row>
    <row r="53" spans="1:37" x14ac:dyDescent="0.3">
      <c r="A53" s="16" t="s">
        <v>74</v>
      </c>
      <c r="B53" s="13"/>
      <c r="C53" s="13"/>
      <c r="D53" s="13"/>
      <c r="E53" s="54"/>
      <c r="F53" s="13"/>
      <c r="G53" s="13"/>
      <c r="H53" s="13"/>
      <c r="I53" s="13"/>
      <c r="J53" s="13"/>
      <c r="K53" s="13"/>
      <c r="L53" s="13"/>
      <c r="M53" s="13"/>
      <c r="N53" s="13"/>
      <c r="O53" s="55"/>
      <c r="P53" s="54"/>
      <c r="Q53" s="13"/>
      <c r="R53" s="13"/>
      <c r="S53" s="13"/>
      <c r="T53" s="13"/>
      <c r="U53" s="13"/>
      <c r="V53" s="13"/>
      <c r="W53" s="13"/>
      <c r="X53" s="13"/>
      <c r="Y53" s="13"/>
      <c r="Z53" s="55"/>
      <c r="AA53" s="54"/>
      <c r="AB53" s="13"/>
      <c r="AC53" s="13"/>
      <c r="AD53" s="13"/>
      <c r="AE53" s="13"/>
      <c r="AF53" s="13"/>
      <c r="AG53" s="13"/>
      <c r="AH53" s="13"/>
      <c r="AI53" s="13"/>
      <c r="AJ53" s="13"/>
      <c r="AK53" s="55"/>
    </row>
    <row r="54" spans="1:37" x14ac:dyDescent="0.3">
      <c r="A54" s="20" t="s">
        <v>33</v>
      </c>
      <c r="B54" s="13">
        <v>413.90161721149894</v>
      </c>
      <c r="C54" s="13">
        <v>149550.06686648121</v>
      </c>
      <c r="D54" s="13">
        <v>1536.4028030890852</v>
      </c>
      <c r="E54" s="54">
        <v>77.423825392566258</v>
      </c>
      <c r="F54" s="13">
        <v>6872.62449611589</v>
      </c>
      <c r="G54" s="13">
        <v>3814.7414140139067</v>
      </c>
      <c r="H54" s="13">
        <v>8418.4480546829309</v>
      </c>
      <c r="I54" s="13">
        <v>1868.5003219625962</v>
      </c>
      <c r="J54" s="13">
        <v>0</v>
      </c>
      <c r="K54" s="13">
        <v>0</v>
      </c>
      <c r="L54" s="13">
        <v>94.036270447420833</v>
      </c>
      <c r="M54" s="13">
        <v>7165.966745143869</v>
      </c>
      <c r="N54" s="13">
        <v>28234.317302366613</v>
      </c>
      <c r="O54" s="55">
        <v>287.39723985720588</v>
      </c>
      <c r="P54" s="54">
        <v>300.6760201420326</v>
      </c>
      <c r="Q54" s="13">
        <v>51561.769873839803</v>
      </c>
      <c r="R54" s="13">
        <v>10535.938080676915</v>
      </c>
      <c r="S54" s="13">
        <v>22170.025710605652</v>
      </c>
      <c r="T54" s="13">
        <v>3634.0996087986337</v>
      </c>
      <c r="U54" s="13">
        <v>150.26203011008437</v>
      </c>
      <c r="V54" s="13">
        <v>0</v>
      </c>
      <c r="W54" s="13">
        <v>109.90591551593704</v>
      </c>
      <c r="X54" s="13">
        <v>23666.29718260642</v>
      </c>
      <c r="Y54" s="13">
        <v>111828.29840215344</v>
      </c>
      <c r="Z54" s="55">
        <v>1116.1093867672259</v>
      </c>
      <c r="AA54" s="54">
        <v>35.801771676900117</v>
      </c>
      <c r="AB54" s="13">
        <v>5056.5756530775725</v>
      </c>
      <c r="AC54" s="13">
        <v>583.97582217296758</v>
      </c>
      <c r="AD54" s="13">
        <v>1388.1978924586792</v>
      </c>
      <c r="AE54" s="13">
        <v>441.42293064068241</v>
      </c>
      <c r="AF54" s="13">
        <v>14.67376923034525</v>
      </c>
      <c r="AG54" s="13">
        <v>0</v>
      </c>
      <c r="AH54" s="13">
        <v>14.004980364060254</v>
      </c>
      <c r="AI54" s="13">
        <v>1988.600114016886</v>
      </c>
      <c r="AJ54" s="13">
        <v>9487.4511619611931</v>
      </c>
      <c r="AK54" s="55">
        <v>132.89617646465322</v>
      </c>
    </row>
    <row r="55" spans="1:37" x14ac:dyDescent="0.3">
      <c r="A55" s="20" t="s">
        <v>34</v>
      </c>
      <c r="B55" s="13">
        <v>194.74554631560076</v>
      </c>
      <c r="C55" s="13">
        <v>170215.65016751288</v>
      </c>
      <c r="D55" s="13">
        <v>722.89546792350984</v>
      </c>
      <c r="E55" s="54">
        <v>27.955994895685237</v>
      </c>
      <c r="F55" s="13">
        <v>1015.6522679582649</v>
      </c>
      <c r="G55" s="13">
        <v>158.64840965773558</v>
      </c>
      <c r="H55" s="13">
        <v>8534.1095540979677</v>
      </c>
      <c r="I55" s="13">
        <v>9662.3061128098925</v>
      </c>
      <c r="J55" s="13">
        <v>0</v>
      </c>
      <c r="K55" s="13">
        <v>0</v>
      </c>
      <c r="L55" s="13">
        <v>1149.4627671380181</v>
      </c>
      <c r="M55" s="13">
        <v>0.44282869938291336</v>
      </c>
      <c r="N55" s="13">
        <v>20520.621940361263</v>
      </c>
      <c r="O55" s="55">
        <v>103.7726530527836</v>
      </c>
      <c r="P55" s="54">
        <v>103.42080256892031</v>
      </c>
      <c r="Q55" s="13">
        <v>13528.840723857034</v>
      </c>
      <c r="R55" s="13">
        <v>2952.5166912532864</v>
      </c>
      <c r="S55" s="13">
        <v>33368.780330594142</v>
      </c>
      <c r="T55" s="13">
        <v>34827.786558823951</v>
      </c>
      <c r="U55" s="13">
        <v>0</v>
      </c>
      <c r="V55" s="13">
        <v>0</v>
      </c>
      <c r="W55" s="13">
        <v>8285.8235652579151</v>
      </c>
      <c r="X55" s="13">
        <v>0</v>
      </c>
      <c r="Y55" s="13">
        <v>92963.747869786326</v>
      </c>
      <c r="Z55" s="55">
        <v>383.89801913583204</v>
      </c>
      <c r="AA55" s="54">
        <v>63.368748850995217</v>
      </c>
      <c r="AB55" s="13">
        <v>10858.022469973319</v>
      </c>
      <c r="AC55" s="13">
        <v>2425.8592493074375</v>
      </c>
      <c r="AD55" s="13">
        <v>17464.369746703258</v>
      </c>
      <c r="AE55" s="13">
        <v>16693.552873395904</v>
      </c>
      <c r="AF55" s="13">
        <v>0</v>
      </c>
      <c r="AG55" s="13">
        <v>0</v>
      </c>
      <c r="AH55" s="13">
        <v>9289.4760179853565</v>
      </c>
      <c r="AI55" s="13">
        <v>0</v>
      </c>
      <c r="AJ55" s="13">
        <v>56731.280357365271</v>
      </c>
      <c r="AK55" s="55">
        <v>235.2247957348942</v>
      </c>
    </row>
    <row r="56" spans="1:37" x14ac:dyDescent="0.3">
      <c r="A56" s="21" t="s">
        <v>75</v>
      </c>
      <c r="B56" s="22">
        <v>608.64716352709968</v>
      </c>
      <c r="C56" s="22">
        <v>319765.71703399409</v>
      </c>
      <c r="D56" s="22">
        <v>2259.2982710125953</v>
      </c>
      <c r="E56" s="56">
        <v>105.37982028825149</v>
      </c>
      <c r="F56" s="22">
        <v>7888.2767640741549</v>
      </c>
      <c r="G56" s="22">
        <v>3973.3898236716423</v>
      </c>
      <c r="H56" s="22">
        <v>16952.557608780899</v>
      </c>
      <c r="I56" s="22">
        <v>11530.806434772489</v>
      </c>
      <c r="J56" s="22">
        <v>0</v>
      </c>
      <c r="K56" s="22">
        <v>0</v>
      </c>
      <c r="L56" s="22">
        <v>1243.4990375854388</v>
      </c>
      <c r="M56" s="22">
        <v>7166.4095738432516</v>
      </c>
      <c r="N56" s="22">
        <v>48754.93924272788</v>
      </c>
      <c r="O56" s="57">
        <v>391.16989290998947</v>
      </c>
      <c r="P56" s="56">
        <v>404.09682271095289</v>
      </c>
      <c r="Q56" s="22">
        <v>65090.610597696839</v>
      </c>
      <c r="R56" s="22">
        <v>13488.454771930201</v>
      </c>
      <c r="S56" s="22">
        <v>55538.806041199794</v>
      </c>
      <c r="T56" s="22">
        <v>38461.886167622586</v>
      </c>
      <c r="U56" s="22">
        <v>150.26203011008437</v>
      </c>
      <c r="V56" s="22">
        <v>0</v>
      </c>
      <c r="W56" s="22">
        <v>8395.7294807738526</v>
      </c>
      <c r="X56" s="22">
        <v>23666.29718260642</v>
      </c>
      <c r="Y56" s="22">
        <v>204792.04627193973</v>
      </c>
      <c r="Z56" s="57">
        <v>1500.007405903058</v>
      </c>
      <c r="AA56" s="56">
        <v>99.170520527895334</v>
      </c>
      <c r="AB56" s="22">
        <v>15914.598123050891</v>
      </c>
      <c r="AC56" s="22">
        <v>3009.8350714804051</v>
      </c>
      <c r="AD56" s="22">
        <v>18852.567639161938</v>
      </c>
      <c r="AE56" s="22">
        <v>17134.975804036585</v>
      </c>
      <c r="AF56" s="22">
        <v>14.67376923034525</v>
      </c>
      <c r="AG56" s="22">
        <v>0</v>
      </c>
      <c r="AH56" s="22">
        <v>9303.480998349416</v>
      </c>
      <c r="AI56" s="22">
        <v>1988.600114016886</v>
      </c>
      <c r="AJ56" s="22">
        <v>66218.731519326466</v>
      </c>
      <c r="AK56" s="57">
        <v>368.1209721995474</v>
      </c>
    </row>
    <row r="57" spans="1:37" x14ac:dyDescent="0.3">
      <c r="A57" s="16" t="s">
        <v>76</v>
      </c>
      <c r="B57" s="13"/>
      <c r="C57" s="13"/>
      <c r="D57" s="13"/>
      <c r="E57" s="54"/>
      <c r="F57" s="13"/>
      <c r="G57" s="13"/>
      <c r="H57" s="13"/>
      <c r="I57" s="13"/>
      <c r="J57" s="13"/>
      <c r="K57" s="13"/>
      <c r="L57" s="13"/>
      <c r="M57" s="13"/>
      <c r="N57" s="13"/>
      <c r="O57" s="55"/>
      <c r="P57" s="54"/>
      <c r="Q57" s="13"/>
      <c r="R57" s="13"/>
      <c r="S57" s="13"/>
      <c r="T57" s="13"/>
      <c r="U57" s="13"/>
      <c r="V57" s="13"/>
      <c r="W57" s="13"/>
      <c r="X57" s="13"/>
      <c r="Y57" s="13"/>
      <c r="Z57" s="55"/>
      <c r="AA57" s="54"/>
      <c r="AB57" s="13"/>
      <c r="AC57" s="13"/>
      <c r="AD57" s="13"/>
      <c r="AE57" s="13"/>
      <c r="AF57" s="13"/>
      <c r="AG57" s="13"/>
      <c r="AH57" s="13"/>
      <c r="AI57" s="13"/>
      <c r="AJ57" s="13"/>
      <c r="AK57" s="55"/>
    </row>
    <row r="58" spans="1:37" x14ac:dyDescent="0.3">
      <c r="A58" s="20" t="s">
        <v>33</v>
      </c>
      <c r="B58" s="13">
        <v>0</v>
      </c>
      <c r="C58" s="13">
        <v>0</v>
      </c>
      <c r="D58" s="13">
        <v>0</v>
      </c>
      <c r="E58" s="54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55">
        <v>0</v>
      </c>
      <c r="P58" s="54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55">
        <v>0</v>
      </c>
      <c r="AA58" s="54">
        <v>0</v>
      </c>
      <c r="AB58" s="13">
        <v>0</v>
      </c>
      <c r="AC58" s="13">
        <v>0</v>
      </c>
      <c r="AD58" s="13">
        <v>0</v>
      </c>
      <c r="AE58" s="13">
        <v>0</v>
      </c>
      <c r="AF58" s="13">
        <v>0</v>
      </c>
      <c r="AG58" s="13">
        <v>0</v>
      </c>
      <c r="AH58" s="13">
        <v>0</v>
      </c>
      <c r="AI58" s="13">
        <v>0</v>
      </c>
      <c r="AJ58" s="13">
        <v>0</v>
      </c>
      <c r="AK58" s="55">
        <v>0</v>
      </c>
    </row>
    <row r="59" spans="1:37" x14ac:dyDescent="0.3">
      <c r="A59" s="20" t="s">
        <v>34</v>
      </c>
      <c r="B59" s="13">
        <v>0</v>
      </c>
      <c r="C59" s="13">
        <v>0</v>
      </c>
      <c r="D59" s="13">
        <v>0</v>
      </c>
      <c r="E59" s="54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55">
        <v>0</v>
      </c>
      <c r="P59" s="54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55">
        <v>0</v>
      </c>
      <c r="AA59" s="54">
        <v>0</v>
      </c>
      <c r="AB59" s="13">
        <v>0</v>
      </c>
      <c r="AC59" s="13">
        <v>0</v>
      </c>
      <c r="AD59" s="13">
        <v>0</v>
      </c>
      <c r="AE59" s="13">
        <v>0</v>
      </c>
      <c r="AF59" s="13">
        <v>0</v>
      </c>
      <c r="AG59" s="13">
        <v>0</v>
      </c>
      <c r="AH59" s="13">
        <v>0</v>
      </c>
      <c r="AI59" s="13">
        <v>0</v>
      </c>
      <c r="AJ59" s="13">
        <v>0</v>
      </c>
      <c r="AK59" s="55">
        <v>0</v>
      </c>
    </row>
    <row r="60" spans="1:37" x14ac:dyDescent="0.3">
      <c r="A60" s="21" t="s">
        <v>77</v>
      </c>
      <c r="B60" s="22">
        <v>0</v>
      </c>
      <c r="C60" s="22">
        <v>0</v>
      </c>
      <c r="D60" s="22">
        <v>0</v>
      </c>
      <c r="E60" s="56">
        <v>0</v>
      </c>
      <c r="F60" s="22">
        <v>0</v>
      </c>
      <c r="G60" s="22">
        <v>0</v>
      </c>
      <c r="H60" s="22">
        <v>0</v>
      </c>
      <c r="I60" s="22">
        <v>0</v>
      </c>
      <c r="J60" s="22">
        <v>0</v>
      </c>
      <c r="K60" s="22">
        <v>0</v>
      </c>
      <c r="L60" s="22">
        <v>0</v>
      </c>
      <c r="M60" s="22">
        <v>0</v>
      </c>
      <c r="N60" s="22">
        <v>0</v>
      </c>
      <c r="O60" s="57">
        <v>0</v>
      </c>
      <c r="P60" s="56">
        <v>0</v>
      </c>
      <c r="Q60" s="22">
        <v>0</v>
      </c>
      <c r="R60" s="22">
        <v>0</v>
      </c>
      <c r="S60" s="22">
        <v>0</v>
      </c>
      <c r="T60" s="22">
        <v>0</v>
      </c>
      <c r="U60" s="22">
        <v>0</v>
      </c>
      <c r="V60" s="22">
        <v>0</v>
      </c>
      <c r="W60" s="22">
        <v>0</v>
      </c>
      <c r="X60" s="22">
        <v>0</v>
      </c>
      <c r="Y60" s="22">
        <v>0</v>
      </c>
      <c r="Z60" s="57">
        <v>0</v>
      </c>
      <c r="AA60" s="56">
        <v>0</v>
      </c>
      <c r="AB60" s="22">
        <v>0</v>
      </c>
      <c r="AC60" s="22">
        <v>0</v>
      </c>
      <c r="AD60" s="22">
        <v>0</v>
      </c>
      <c r="AE60" s="22">
        <v>0</v>
      </c>
      <c r="AF60" s="22">
        <v>0</v>
      </c>
      <c r="AG60" s="22">
        <v>0</v>
      </c>
      <c r="AH60" s="22">
        <v>0</v>
      </c>
      <c r="AI60" s="22">
        <v>0</v>
      </c>
      <c r="AJ60" s="22">
        <v>0</v>
      </c>
      <c r="AK60" s="57">
        <v>0</v>
      </c>
    </row>
    <row r="61" spans="1:37" x14ac:dyDescent="0.3">
      <c r="A61" s="16" t="s">
        <v>78</v>
      </c>
      <c r="B61" s="13"/>
      <c r="C61" s="13"/>
      <c r="D61" s="13"/>
      <c r="E61" s="54"/>
      <c r="F61" s="13"/>
      <c r="G61" s="13"/>
      <c r="H61" s="13"/>
      <c r="I61" s="13"/>
      <c r="J61" s="13"/>
      <c r="K61" s="13"/>
      <c r="L61" s="13"/>
      <c r="M61" s="13"/>
      <c r="N61" s="13"/>
      <c r="O61" s="55"/>
      <c r="P61" s="54"/>
      <c r="Q61" s="13"/>
      <c r="R61" s="13"/>
      <c r="S61" s="13"/>
      <c r="T61" s="13"/>
      <c r="U61" s="13"/>
      <c r="V61" s="13"/>
      <c r="W61" s="13"/>
      <c r="X61" s="13"/>
      <c r="Y61" s="13"/>
      <c r="Z61" s="55"/>
      <c r="AA61" s="54"/>
      <c r="AB61" s="13"/>
      <c r="AC61" s="13"/>
      <c r="AD61" s="13"/>
      <c r="AE61" s="13"/>
      <c r="AF61" s="13"/>
      <c r="AG61" s="13"/>
      <c r="AH61" s="13"/>
      <c r="AI61" s="13"/>
      <c r="AJ61" s="13"/>
      <c r="AK61" s="55"/>
    </row>
    <row r="62" spans="1:37" x14ac:dyDescent="0.3">
      <c r="A62" s="20" t="s">
        <v>33</v>
      </c>
      <c r="B62" s="13">
        <v>0</v>
      </c>
      <c r="C62" s="13">
        <v>0</v>
      </c>
      <c r="D62" s="13">
        <v>0</v>
      </c>
      <c r="E62" s="54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N62" s="13">
        <v>0</v>
      </c>
      <c r="O62" s="55">
        <v>0</v>
      </c>
      <c r="P62" s="54">
        <v>0</v>
      </c>
      <c r="Q62" s="13">
        <v>0</v>
      </c>
      <c r="R62" s="13">
        <v>0</v>
      </c>
      <c r="S62" s="13">
        <v>0</v>
      </c>
      <c r="T62" s="13">
        <v>0</v>
      </c>
      <c r="U62" s="13">
        <v>0</v>
      </c>
      <c r="V62" s="13">
        <v>0</v>
      </c>
      <c r="W62" s="13">
        <v>0</v>
      </c>
      <c r="X62" s="13">
        <v>0</v>
      </c>
      <c r="Y62" s="13">
        <v>0</v>
      </c>
      <c r="Z62" s="55">
        <v>0</v>
      </c>
      <c r="AA62" s="54">
        <v>0</v>
      </c>
      <c r="AB62" s="13">
        <v>0</v>
      </c>
      <c r="AC62" s="13">
        <v>0</v>
      </c>
      <c r="AD62" s="13">
        <v>0</v>
      </c>
      <c r="AE62" s="13">
        <v>0</v>
      </c>
      <c r="AF62" s="13">
        <v>0</v>
      </c>
      <c r="AG62" s="13">
        <v>0</v>
      </c>
      <c r="AH62" s="13">
        <v>0</v>
      </c>
      <c r="AI62" s="13">
        <v>0</v>
      </c>
      <c r="AJ62" s="13">
        <v>0</v>
      </c>
      <c r="AK62" s="55">
        <v>0</v>
      </c>
    </row>
    <row r="63" spans="1:37" x14ac:dyDescent="0.3">
      <c r="A63" s="20" t="s">
        <v>34</v>
      </c>
      <c r="B63" s="13">
        <v>0</v>
      </c>
      <c r="C63" s="13">
        <v>0</v>
      </c>
      <c r="D63" s="13">
        <v>0</v>
      </c>
      <c r="E63" s="54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55">
        <v>0</v>
      </c>
      <c r="P63" s="54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55">
        <v>0</v>
      </c>
      <c r="AA63" s="54">
        <v>0</v>
      </c>
      <c r="AB63" s="13">
        <v>0</v>
      </c>
      <c r="AC63" s="13">
        <v>0</v>
      </c>
      <c r="AD63" s="13">
        <v>0</v>
      </c>
      <c r="AE63" s="13">
        <v>0</v>
      </c>
      <c r="AF63" s="13">
        <v>0</v>
      </c>
      <c r="AG63" s="13">
        <v>0</v>
      </c>
      <c r="AH63" s="13">
        <v>0</v>
      </c>
      <c r="AI63" s="13">
        <v>0</v>
      </c>
      <c r="AJ63" s="13">
        <v>0</v>
      </c>
      <c r="AK63" s="55">
        <v>0</v>
      </c>
    </row>
    <row r="64" spans="1:37" x14ac:dyDescent="0.3">
      <c r="A64" s="21" t="s">
        <v>79</v>
      </c>
      <c r="B64" s="22">
        <v>0</v>
      </c>
      <c r="C64" s="22">
        <v>0</v>
      </c>
      <c r="D64" s="22">
        <v>0</v>
      </c>
      <c r="E64" s="56">
        <v>0</v>
      </c>
      <c r="F64" s="22">
        <v>0</v>
      </c>
      <c r="G64" s="22">
        <v>0</v>
      </c>
      <c r="H64" s="22">
        <v>0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0</v>
      </c>
      <c r="O64" s="57">
        <v>0</v>
      </c>
      <c r="P64" s="56">
        <v>0</v>
      </c>
      <c r="Q64" s="22">
        <v>0</v>
      </c>
      <c r="R64" s="22">
        <v>0</v>
      </c>
      <c r="S64" s="22">
        <v>0</v>
      </c>
      <c r="T64" s="22">
        <v>0</v>
      </c>
      <c r="U64" s="22">
        <v>0</v>
      </c>
      <c r="V64" s="22">
        <v>0</v>
      </c>
      <c r="W64" s="22">
        <v>0</v>
      </c>
      <c r="X64" s="22">
        <v>0</v>
      </c>
      <c r="Y64" s="22">
        <v>0</v>
      </c>
      <c r="Z64" s="57">
        <v>0</v>
      </c>
      <c r="AA64" s="56">
        <v>0</v>
      </c>
      <c r="AB64" s="22">
        <v>0</v>
      </c>
      <c r="AC64" s="22">
        <v>0</v>
      </c>
      <c r="AD64" s="22">
        <v>0</v>
      </c>
      <c r="AE64" s="22">
        <v>0</v>
      </c>
      <c r="AF64" s="22">
        <v>0</v>
      </c>
      <c r="AG64" s="22">
        <v>0</v>
      </c>
      <c r="AH64" s="22">
        <v>0</v>
      </c>
      <c r="AI64" s="22">
        <v>0</v>
      </c>
      <c r="AJ64" s="22">
        <v>0</v>
      </c>
      <c r="AK64" s="57">
        <v>0</v>
      </c>
    </row>
    <row r="65" spans="1:37" x14ac:dyDescent="0.3">
      <c r="A65" s="75" t="s">
        <v>52</v>
      </c>
      <c r="B65" s="76">
        <v>608.64716352709968</v>
      </c>
      <c r="C65" s="76">
        <v>319765.71703399409</v>
      </c>
      <c r="D65" s="76">
        <v>2259.2982710125953</v>
      </c>
      <c r="E65" s="59">
        <v>105.37982028825149</v>
      </c>
      <c r="F65" s="29">
        <v>7888.2767640741549</v>
      </c>
      <c r="G65" s="29">
        <v>3973.3898236716423</v>
      </c>
      <c r="H65" s="29">
        <v>16952.557608780899</v>
      </c>
      <c r="I65" s="29">
        <v>11530.806434772489</v>
      </c>
      <c r="J65" s="29">
        <v>0</v>
      </c>
      <c r="K65" s="29">
        <v>0</v>
      </c>
      <c r="L65" s="29">
        <v>1243.4990375854388</v>
      </c>
      <c r="M65" s="29">
        <v>7166.4095738432516</v>
      </c>
      <c r="N65" s="29">
        <v>48754.93924272788</v>
      </c>
      <c r="O65" s="58">
        <v>391.16989290998947</v>
      </c>
      <c r="P65" s="59">
        <v>404.09682271095289</v>
      </c>
      <c r="Q65" s="29">
        <v>65090.610597696839</v>
      </c>
      <c r="R65" s="29">
        <v>13488.454771930201</v>
      </c>
      <c r="S65" s="29">
        <v>55538.806041199794</v>
      </c>
      <c r="T65" s="29">
        <v>38461.886167622586</v>
      </c>
      <c r="U65" s="29">
        <v>150.26203011008437</v>
      </c>
      <c r="V65" s="29">
        <v>0</v>
      </c>
      <c r="W65" s="29">
        <v>8395.7294807738526</v>
      </c>
      <c r="X65" s="29">
        <v>23666.29718260642</v>
      </c>
      <c r="Y65" s="29">
        <v>204792.04627193973</v>
      </c>
      <c r="Z65" s="58">
        <v>1500.007405903058</v>
      </c>
      <c r="AA65" s="59">
        <v>99.170520527895334</v>
      </c>
      <c r="AB65" s="29">
        <v>15914.598123050891</v>
      </c>
      <c r="AC65" s="29">
        <v>3009.8350714804051</v>
      </c>
      <c r="AD65" s="29">
        <v>18852.567639161938</v>
      </c>
      <c r="AE65" s="29">
        <v>17134.975804036585</v>
      </c>
      <c r="AF65" s="29">
        <v>14.67376923034525</v>
      </c>
      <c r="AG65" s="29">
        <v>0</v>
      </c>
      <c r="AH65" s="29">
        <v>9303.480998349416</v>
      </c>
      <c r="AI65" s="29">
        <v>1988.600114016886</v>
      </c>
      <c r="AJ65" s="29">
        <v>66218.731519326466</v>
      </c>
      <c r="AK65" s="58">
        <v>368.1209721995474</v>
      </c>
    </row>
    <row r="66" spans="1:37" x14ac:dyDescent="0.3">
      <c r="A66" s="74" t="s">
        <v>80</v>
      </c>
      <c r="B66" s="8"/>
      <c r="C66" s="8"/>
      <c r="D66" s="8"/>
      <c r="E66" s="52"/>
      <c r="F66" s="8"/>
      <c r="G66" s="8"/>
      <c r="H66" s="8"/>
      <c r="I66" s="8"/>
      <c r="J66" s="8"/>
      <c r="K66" s="8"/>
      <c r="L66" s="8"/>
      <c r="M66" s="8"/>
      <c r="N66" s="8"/>
      <c r="O66" s="53"/>
      <c r="P66" s="52"/>
      <c r="Q66" s="8"/>
      <c r="R66" s="8"/>
      <c r="S66" s="8"/>
      <c r="T66" s="8"/>
      <c r="U66" s="8"/>
      <c r="V66" s="8"/>
      <c r="W66" s="8"/>
      <c r="X66" s="8"/>
      <c r="Y66" s="8"/>
      <c r="Z66" s="53"/>
      <c r="AA66" s="52"/>
      <c r="AB66" s="8"/>
      <c r="AC66" s="8"/>
      <c r="AD66" s="8"/>
      <c r="AE66" s="8"/>
      <c r="AF66" s="8"/>
      <c r="AG66" s="8"/>
      <c r="AH66" s="8"/>
      <c r="AI66" s="8"/>
      <c r="AJ66" s="8"/>
      <c r="AK66" s="53"/>
    </row>
    <row r="67" spans="1:37" x14ac:dyDescent="0.3">
      <c r="A67" s="16" t="s">
        <v>74</v>
      </c>
      <c r="B67" s="13"/>
      <c r="C67" s="13"/>
      <c r="D67" s="13"/>
      <c r="E67" s="54"/>
      <c r="F67" s="13"/>
      <c r="G67" s="13"/>
      <c r="H67" s="13"/>
      <c r="I67" s="13"/>
      <c r="J67" s="13"/>
      <c r="K67" s="13"/>
      <c r="L67" s="13"/>
      <c r="M67" s="13"/>
      <c r="N67" s="13"/>
      <c r="O67" s="55"/>
      <c r="P67" s="54"/>
      <c r="Q67" s="13"/>
      <c r="R67" s="13"/>
      <c r="S67" s="13"/>
      <c r="T67" s="13"/>
      <c r="U67" s="13"/>
      <c r="V67" s="13"/>
      <c r="W67" s="13"/>
      <c r="X67" s="13"/>
      <c r="Y67" s="13"/>
      <c r="Z67" s="55"/>
      <c r="AA67" s="54"/>
      <c r="AB67" s="13"/>
      <c r="AC67" s="13"/>
      <c r="AD67" s="13"/>
      <c r="AE67" s="13"/>
      <c r="AF67" s="13"/>
      <c r="AG67" s="13"/>
      <c r="AH67" s="13"/>
      <c r="AI67" s="13"/>
      <c r="AJ67" s="13"/>
      <c r="AK67" s="55"/>
    </row>
    <row r="68" spans="1:37" x14ac:dyDescent="0.3">
      <c r="A68" s="20" t="s">
        <v>33</v>
      </c>
      <c r="B68" s="13">
        <v>8923.28234260114</v>
      </c>
      <c r="C68" s="13">
        <v>3922146.2927687219</v>
      </c>
      <c r="D68" s="13">
        <v>46034.173627754528</v>
      </c>
      <c r="E68" s="54">
        <v>2166.3431465333092</v>
      </c>
      <c r="F68" s="13">
        <v>209533.98478409756</v>
      </c>
      <c r="G68" s="13">
        <v>95995.464047522226</v>
      </c>
      <c r="H68" s="13">
        <v>408719.14588721807</v>
      </c>
      <c r="I68" s="13">
        <v>217552.97622208321</v>
      </c>
      <c r="J68" s="13">
        <v>742.15950228610109</v>
      </c>
      <c r="K68" s="13">
        <v>984.15768248291317</v>
      </c>
      <c r="L68" s="13">
        <v>11499.457296818202</v>
      </c>
      <c r="M68" s="13">
        <v>92610.645436330349</v>
      </c>
      <c r="N68" s="13">
        <v>1037637.9908588387</v>
      </c>
      <c r="O68" s="55">
        <v>10977.316622317334</v>
      </c>
      <c r="P68" s="54">
        <v>6233.1142847285319</v>
      </c>
      <c r="Q68" s="13">
        <v>569731.33994657197</v>
      </c>
      <c r="R68" s="13">
        <v>249058.77471833208</v>
      </c>
      <c r="S68" s="13">
        <v>1049156.2373259135</v>
      </c>
      <c r="T68" s="13">
        <v>585396.88790066051</v>
      </c>
      <c r="U68" s="13">
        <v>2583.851167157</v>
      </c>
      <c r="V68" s="13">
        <v>924.93833079239607</v>
      </c>
      <c r="W68" s="13">
        <v>27443.610814253188</v>
      </c>
      <c r="X68" s="13">
        <v>162628.17790722148</v>
      </c>
      <c r="Y68" s="13">
        <v>2646923.8181109019</v>
      </c>
      <c r="Z68" s="55">
        <v>32504.494513040689</v>
      </c>
      <c r="AA68" s="54">
        <v>523.82491133929875</v>
      </c>
      <c r="AB68" s="13">
        <v>74495.716811535909</v>
      </c>
      <c r="AC68" s="13">
        <v>22728.139713219844</v>
      </c>
      <c r="AD68" s="13">
        <v>112005.39357519888</v>
      </c>
      <c r="AE68" s="13">
        <v>15113.696480148075</v>
      </c>
      <c r="AF68" s="13">
        <v>142.86837875551103</v>
      </c>
      <c r="AG68" s="13">
        <v>0</v>
      </c>
      <c r="AH68" s="13">
        <v>3452.2200468713195</v>
      </c>
      <c r="AI68" s="13">
        <v>9646.4487932518914</v>
      </c>
      <c r="AJ68" s="13">
        <v>237584.48379898141</v>
      </c>
      <c r="AK68" s="55">
        <v>2552.3624923965067</v>
      </c>
    </row>
    <row r="69" spans="1:37" x14ac:dyDescent="0.3">
      <c r="A69" s="20" t="s">
        <v>34</v>
      </c>
      <c r="B69" s="13">
        <v>3748.305677762607</v>
      </c>
      <c r="C69" s="13">
        <v>3092168.1754855197</v>
      </c>
      <c r="D69" s="13">
        <v>17587.170490148314</v>
      </c>
      <c r="E69" s="54">
        <v>280.00385276290842</v>
      </c>
      <c r="F69" s="13">
        <v>10369.510557255931</v>
      </c>
      <c r="G69" s="13">
        <v>7213.383571537167</v>
      </c>
      <c r="H69" s="13">
        <v>73180.813051200603</v>
      </c>
      <c r="I69" s="13">
        <v>76975.821249012224</v>
      </c>
      <c r="J69" s="13">
        <v>0</v>
      </c>
      <c r="K69" s="13">
        <v>0</v>
      </c>
      <c r="L69" s="13">
        <v>30137.21162156418</v>
      </c>
      <c r="M69" s="13">
        <v>527.57546703836658</v>
      </c>
      <c r="N69" s="13">
        <v>198404.31551760848</v>
      </c>
      <c r="O69" s="55">
        <v>1403.9276601628296</v>
      </c>
      <c r="P69" s="54">
        <v>2503.6585970035198</v>
      </c>
      <c r="Q69" s="13">
        <v>174211.23572270756</v>
      </c>
      <c r="R69" s="13">
        <v>95391.796018711597</v>
      </c>
      <c r="S69" s="13">
        <v>751609.29269457783</v>
      </c>
      <c r="T69" s="13">
        <v>942264.37774475676</v>
      </c>
      <c r="U69" s="13">
        <v>575.04634732195768</v>
      </c>
      <c r="V69" s="13">
        <v>0</v>
      </c>
      <c r="W69" s="13">
        <v>112489.01141473812</v>
      </c>
      <c r="X69" s="13">
        <v>465.51913211416979</v>
      </c>
      <c r="Y69" s="13">
        <v>2077006.2790749283</v>
      </c>
      <c r="Z69" s="55">
        <v>11936.0596609856</v>
      </c>
      <c r="AA69" s="54">
        <v>964.64322799617878</v>
      </c>
      <c r="AB69" s="13">
        <v>160787.29283201654</v>
      </c>
      <c r="AC69" s="13">
        <v>44065.824425614854</v>
      </c>
      <c r="AD69" s="13">
        <v>277730.07827148802</v>
      </c>
      <c r="AE69" s="13">
        <v>281059.1589673413</v>
      </c>
      <c r="AF69" s="13">
        <v>2262.1357762295497</v>
      </c>
      <c r="AG69" s="13">
        <v>0</v>
      </c>
      <c r="AH69" s="13">
        <v>50458.82115618392</v>
      </c>
      <c r="AI69" s="13">
        <v>394.26946411061368</v>
      </c>
      <c r="AJ69" s="13">
        <v>816757.58089298476</v>
      </c>
      <c r="AK69" s="55">
        <v>4247.1831689998844</v>
      </c>
    </row>
    <row r="70" spans="1:37" x14ac:dyDescent="0.3">
      <c r="A70" s="21" t="s">
        <v>75</v>
      </c>
      <c r="B70" s="22">
        <v>12671.588020363746</v>
      </c>
      <c r="C70" s="22">
        <v>7014314.4682542421</v>
      </c>
      <c r="D70" s="22">
        <v>63621.344117902845</v>
      </c>
      <c r="E70" s="56">
        <v>2446.3469992962177</v>
      </c>
      <c r="F70" s="22">
        <v>219903.4953413535</v>
      </c>
      <c r="G70" s="22">
        <v>103208.84761905939</v>
      </c>
      <c r="H70" s="22">
        <v>481899.95893841865</v>
      </c>
      <c r="I70" s="22">
        <v>294528.79747109546</v>
      </c>
      <c r="J70" s="22">
        <v>742.15950228610109</v>
      </c>
      <c r="K70" s="22">
        <v>984.15768248291317</v>
      </c>
      <c r="L70" s="22">
        <v>41636.668918382384</v>
      </c>
      <c r="M70" s="22">
        <v>93138.22090336871</v>
      </c>
      <c r="N70" s="22">
        <v>1236042.3063764467</v>
      </c>
      <c r="O70" s="57">
        <v>12381.244282480164</v>
      </c>
      <c r="P70" s="56">
        <v>8736.7728817320512</v>
      </c>
      <c r="Q70" s="22">
        <v>743942.57566927955</v>
      </c>
      <c r="R70" s="22">
        <v>344450.57073704369</v>
      </c>
      <c r="S70" s="22">
        <v>1800765.5300204912</v>
      </c>
      <c r="T70" s="22">
        <v>1527661.2656454174</v>
      </c>
      <c r="U70" s="22">
        <v>3158.8975144789574</v>
      </c>
      <c r="V70" s="22">
        <v>924.93833079239607</v>
      </c>
      <c r="W70" s="22">
        <v>139932.6222289913</v>
      </c>
      <c r="X70" s="22">
        <v>163093.69703933565</v>
      </c>
      <c r="Y70" s="22">
        <v>4723930.0971858324</v>
      </c>
      <c r="Z70" s="57">
        <v>44440.554174026285</v>
      </c>
      <c r="AA70" s="56">
        <v>1488.4681393354776</v>
      </c>
      <c r="AB70" s="22">
        <v>235283.00964355245</v>
      </c>
      <c r="AC70" s="22">
        <v>66793.964138834694</v>
      </c>
      <c r="AD70" s="22">
        <v>389735.47184668691</v>
      </c>
      <c r="AE70" s="22">
        <v>296172.85544748936</v>
      </c>
      <c r="AF70" s="22">
        <v>2405.0041549850607</v>
      </c>
      <c r="AG70" s="22">
        <v>0</v>
      </c>
      <c r="AH70" s="22">
        <v>53911.04120305524</v>
      </c>
      <c r="AI70" s="22">
        <v>10040.718257362505</v>
      </c>
      <c r="AJ70" s="22">
        <v>1054342.0646919662</v>
      </c>
      <c r="AK70" s="57">
        <v>6799.5456613963906</v>
      </c>
    </row>
    <row r="71" spans="1:37" x14ac:dyDescent="0.3">
      <c r="A71" s="16" t="s">
        <v>76</v>
      </c>
      <c r="B71" s="13"/>
      <c r="C71" s="13"/>
      <c r="D71" s="13"/>
      <c r="E71" s="54"/>
      <c r="F71" s="13"/>
      <c r="G71" s="13"/>
      <c r="H71" s="13"/>
      <c r="I71" s="13"/>
      <c r="J71" s="13"/>
      <c r="K71" s="13"/>
      <c r="L71" s="13"/>
      <c r="M71" s="13"/>
      <c r="N71" s="13"/>
      <c r="O71" s="55"/>
      <c r="P71" s="54"/>
      <c r="Q71" s="13"/>
      <c r="R71" s="13"/>
      <c r="S71" s="13"/>
      <c r="T71" s="13"/>
      <c r="U71" s="13"/>
      <c r="V71" s="13"/>
      <c r="W71" s="13"/>
      <c r="X71" s="13"/>
      <c r="Y71" s="13"/>
      <c r="Z71" s="55"/>
      <c r="AA71" s="54"/>
      <c r="AB71" s="13"/>
      <c r="AC71" s="13"/>
      <c r="AD71" s="13"/>
      <c r="AE71" s="13"/>
      <c r="AF71" s="13"/>
      <c r="AG71" s="13"/>
      <c r="AH71" s="13"/>
      <c r="AI71" s="13"/>
      <c r="AJ71" s="13"/>
      <c r="AK71" s="55"/>
    </row>
    <row r="72" spans="1:37" x14ac:dyDescent="0.3">
      <c r="A72" s="20" t="s">
        <v>33</v>
      </c>
      <c r="B72" s="13">
        <v>7783.9479610284125</v>
      </c>
      <c r="C72" s="13">
        <v>3026039.4339791262</v>
      </c>
      <c r="D72" s="13">
        <v>31278.570423345784</v>
      </c>
      <c r="E72" s="54">
        <v>1443.8528303601304</v>
      </c>
      <c r="F72" s="13">
        <v>128738.07847201504</v>
      </c>
      <c r="G72" s="13">
        <v>56507.087453476903</v>
      </c>
      <c r="H72" s="13">
        <v>227366.70050668897</v>
      </c>
      <c r="I72" s="13">
        <v>72809.890741291558</v>
      </c>
      <c r="J72" s="13">
        <v>430.36519775799542</v>
      </c>
      <c r="K72" s="13">
        <v>4618.7657663265736</v>
      </c>
      <c r="L72" s="13">
        <v>1397.8132034957951</v>
      </c>
      <c r="M72" s="13">
        <v>156975.24062131616</v>
      </c>
      <c r="N72" s="13">
        <v>648843.94196236902</v>
      </c>
      <c r="O72" s="55">
        <v>5727.4696095634472</v>
      </c>
      <c r="P72" s="54">
        <v>5233.1198060398456</v>
      </c>
      <c r="Q72" s="13">
        <v>509956.19871428498</v>
      </c>
      <c r="R72" s="13">
        <v>189128.03592485827</v>
      </c>
      <c r="S72" s="13">
        <v>807938.51523394126</v>
      </c>
      <c r="T72" s="13">
        <v>307460.76547928795</v>
      </c>
      <c r="U72" s="13">
        <v>6174.8980227437032</v>
      </c>
      <c r="V72" s="13">
        <v>22415.244112952245</v>
      </c>
      <c r="W72" s="13">
        <v>5354.841247138128</v>
      </c>
      <c r="X72" s="13">
        <v>134525.24531960176</v>
      </c>
      <c r="Y72" s="13">
        <v>1982953.7440548083</v>
      </c>
      <c r="Z72" s="55">
        <v>21426.07014245215</v>
      </c>
      <c r="AA72" s="54">
        <v>1106.9753246284363</v>
      </c>
      <c r="AB72" s="13">
        <v>152238.07475813321</v>
      </c>
      <c r="AC72" s="13">
        <v>61875.269682020524</v>
      </c>
      <c r="AD72" s="13">
        <v>134439.79060897208</v>
      </c>
      <c r="AE72" s="13">
        <v>19920.677381520392</v>
      </c>
      <c r="AF72" s="13">
        <v>2213.9826891449338</v>
      </c>
      <c r="AG72" s="13">
        <v>1261.3485233948652</v>
      </c>
      <c r="AH72" s="13">
        <v>1755.701361090461</v>
      </c>
      <c r="AI72" s="13">
        <v>20536.902957673843</v>
      </c>
      <c r="AJ72" s="13">
        <v>394241.74796195031</v>
      </c>
      <c r="AK72" s="55">
        <v>4125.0306713301879</v>
      </c>
    </row>
    <row r="73" spans="1:37" x14ac:dyDescent="0.3">
      <c r="A73" s="20" t="s">
        <v>34</v>
      </c>
      <c r="B73" s="13">
        <v>4914.86939797589</v>
      </c>
      <c r="C73" s="13">
        <v>3415146.0690789917</v>
      </c>
      <c r="D73" s="13">
        <v>18575.816441894898</v>
      </c>
      <c r="E73" s="54">
        <v>460.9469708735993</v>
      </c>
      <c r="F73" s="13">
        <v>16334.566733055148</v>
      </c>
      <c r="G73" s="13">
        <v>23522.955787433933</v>
      </c>
      <c r="H73" s="13">
        <v>128645.61227313001</v>
      </c>
      <c r="I73" s="13">
        <v>143031.48026021622</v>
      </c>
      <c r="J73" s="13">
        <v>48.015496270107342</v>
      </c>
      <c r="K73" s="13">
        <v>3963.9653201750734</v>
      </c>
      <c r="L73" s="13">
        <v>10025.940141421615</v>
      </c>
      <c r="M73" s="13">
        <v>43.731088070277814</v>
      </c>
      <c r="N73" s="13">
        <v>325616.26709977235</v>
      </c>
      <c r="O73" s="55">
        <v>1862.8368256625847</v>
      </c>
      <c r="P73" s="54">
        <v>2980.3716694632994</v>
      </c>
      <c r="Q73" s="13">
        <v>127271.42272698336</v>
      </c>
      <c r="R73" s="13">
        <v>239187.79681498394</v>
      </c>
      <c r="S73" s="13">
        <v>959092.1919913789</v>
      </c>
      <c r="T73" s="13">
        <v>751703.60257782927</v>
      </c>
      <c r="U73" s="13">
        <v>367.63647167378519</v>
      </c>
      <c r="V73" s="13">
        <v>6528.5129778984265</v>
      </c>
      <c r="W73" s="13">
        <v>72442.857536779644</v>
      </c>
      <c r="X73" s="13">
        <v>795.08338733304754</v>
      </c>
      <c r="Y73" s="13">
        <v>2157389.1044848603</v>
      </c>
      <c r="Z73" s="55">
        <v>11454.813720215952</v>
      </c>
      <c r="AA73" s="54">
        <v>1473.5507576389909</v>
      </c>
      <c r="AB73" s="13">
        <v>146438.94115180924</v>
      </c>
      <c r="AC73" s="13">
        <v>223908.9427104019</v>
      </c>
      <c r="AD73" s="13">
        <v>367750.7545165075</v>
      </c>
      <c r="AE73" s="13">
        <v>151251.48936237293</v>
      </c>
      <c r="AF73" s="13">
        <v>132.24251496826218</v>
      </c>
      <c r="AG73" s="13">
        <v>382.82161396228719</v>
      </c>
      <c r="AH73" s="13">
        <v>42051.033924013042</v>
      </c>
      <c r="AI73" s="13">
        <v>224.47170032316359</v>
      </c>
      <c r="AJ73" s="13">
        <v>932140.69749435829</v>
      </c>
      <c r="AK73" s="55">
        <v>5258.1658960163595</v>
      </c>
    </row>
    <row r="74" spans="1:37" x14ac:dyDescent="0.3">
      <c r="A74" s="21" t="s">
        <v>77</v>
      </c>
      <c r="B74" s="22">
        <v>12698.817359004302</v>
      </c>
      <c r="C74" s="22">
        <v>6441185.5030581178</v>
      </c>
      <c r="D74" s="22">
        <v>49854.386865240682</v>
      </c>
      <c r="E74" s="56">
        <v>1904.7998012337298</v>
      </c>
      <c r="F74" s="22">
        <v>145072.64520507018</v>
      </c>
      <c r="G74" s="22">
        <v>80030.043240910833</v>
      </c>
      <c r="H74" s="22">
        <v>356012.31277981901</v>
      </c>
      <c r="I74" s="22">
        <v>215841.3710015078</v>
      </c>
      <c r="J74" s="22">
        <v>478.38069402810277</v>
      </c>
      <c r="K74" s="22">
        <v>8582.731086501648</v>
      </c>
      <c r="L74" s="22">
        <v>11423.75334491741</v>
      </c>
      <c r="M74" s="22">
        <v>157018.97170938645</v>
      </c>
      <c r="N74" s="22">
        <v>974460.20906214218</v>
      </c>
      <c r="O74" s="57">
        <v>7590.3064352260317</v>
      </c>
      <c r="P74" s="56">
        <v>8213.4914755031459</v>
      </c>
      <c r="Q74" s="22">
        <v>637227.62144126836</v>
      </c>
      <c r="R74" s="22">
        <v>428315.83273984224</v>
      </c>
      <c r="S74" s="22">
        <v>1767030.7072253202</v>
      </c>
      <c r="T74" s="22">
        <v>1059164.3680571173</v>
      </c>
      <c r="U74" s="22">
        <v>6542.5344944174885</v>
      </c>
      <c r="V74" s="22">
        <v>28943.757090850671</v>
      </c>
      <c r="W74" s="22">
        <v>77797.698783917775</v>
      </c>
      <c r="X74" s="22">
        <v>135320.32870693482</v>
      </c>
      <c r="Y74" s="22">
        <v>4140342.8485396677</v>
      </c>
      <c r="Z74" s="57">
        <v>32880.883862668103</v>
      </c>
      <c r="AA74" s="56">
        <v>2580.5260822674272</v>
      </c>
      <c r="AB74" s="22">
        <v>298677.01590994245</v>
      </c>
      <c r="AC74" s="22">
        <v>285784.21239242243</v>
      </c>
      <c r="AD74" s="22">
        <v>502190.54512547958</v>
      </c>
      <c r="AE74" s="22">
        <v>171172.16674389332</v>
      </c>
      <c r="AF74" s="22">
        <v>2346.225204113196</v>
      </c>
      <c r="AG74" s="22">
        <v>1644.1701373571523</v>
      </c>
      <c r="AH74" s="22">
        <v>43806.735285103503</v>
      </c>
      <c r="AI74" s="22">
        <v>20761.374657997007</v>
      </c>
      <c r="AJ74" s="22">
        <v>1326382.4454563085</v>
      </c>
      <c r="AK74" s="57">
        <v>9383.1965673465475</v>
      </c>
    </row>
    <row r="75" spans="1:37" x14ac:dyDescent="0.3">
      <c r="A75" s="16" t="s">
        <v>78</v>
      </c>
      <c r="B75" s="13"/>
      <c r="C75" s="13"/>
      <c r="D75" s="13"/>
      <c r="E75" s="54"/>
      <c r="F75" s="13"/>
      <c r="G75" s="13"/>
      <c r="H75" s="13"/>
      <c r="I75" s="13"/>
      <c r="J75" s="13"/>
      <c r="K75" s="13"/>
      <c r="L75" s="13"/>
      <c r="M75" s="13"/>
      <c r="N75" s="13"/>
      <c r="O75" s="55"/>
      <c r="P75" s="54"/>
      <c r="Q75" s="13"/>
      <c r="R75" s="13"/>
      <c r="S75" s="13"/>
      <c r="T75" s="13"/>
      <c r="U75" s="13"/>
      <c r="V75" s="13"/>
      <c r="W75" s="13"/>
      <c r="X75" s="13"/>
      <c r="Y75" s="13"/>
      <c r="Z75" s="55"/>
      <c r="AA75" s="54"/>
      <c r="AB75" s="13"/>
      <c r="AC75" s="13"/>
      <c r="AD75" s="13"/>
      <c r="AE75" s="13"/>
      <c r="AF75" s="13"/>
      <c r="AG75" s="13"/>
      <c r="AH75" s="13"/>
      <c r="AI75" s="13"/>
      <c r="AJ75" s="13"/>
      <c r="AK75" s="55"/>
    </row>
    <row r="76" spans="1:37" x14ac:dyDescent="0.3">
      <c r="A76" s="20" t="s">
        <v>33</v>
      </c>
      <c r="B76" s="13">
        <v>6232.0225719603759</v>
      </c>
      <c r="C76" s="13">
        <v>1334503.8391413868</v>
      </c>
      <c r="D76" s="13">
        <v>17041.55938379476</v>
      </c>
      <c r="E76" s="54">
        <v>1994.0075917155896</v>
      </c>
      <c r="F76" s="13">
        <v>129562.7679268387</v>
      </c>
      <c r="G76" s="13">
        <v>19265.911842905509</v>
      </c>
      <c r="H76" s="13">
        <v>23261.015009500588</v>
      </c>
      <c r="I76" s="13">
        <v>144974.55712570567</v>
      </c>
      <c r="J76" s="13">
        <v>49241.523695837728</v>
      </c>
      <c r="K76" s="13">
        <v>46123.998682044272</v>
      </c>
      <c r="L76" s="13">
        <v>50.145018362590676</v>
      </c>
      <c r="M76" s="13">
        <v>9965.5348221684817</v>
      </c>
      <c r="N76" s="13">
        <v>422445.45412336354</v>
      </c>
      <c r="O76" s="55">
        <v>5362.5052572517361</v>
      </c>
      <c r="P76" s="54">
        <v>4122.3246258508498</v>
      </c>
      <c r="Q76" s="13">
        <v>354841.5420557803</v>
      </c>
      <c r="R76" s="13">
        <v>21700.69981205044</v>
      </c>
      <c r="S76" s="13">
        <v>36494.281104704365</v>
      </c>
      <c r="T76" s="13">
        <v>207245.74908940049</v>
      </c>
      <c r="U76" s="13">
        <v>165947.44091569589</v>
      </c>
      <c r="V76" s="13">
        <v>84316.93858757407</v>
      </c>
      <c r="W76" s="13">
        <v>78.604683009433501</v>
      </c>
      <c r="X76" s="13">
        <v>16675.176371093003</v>
      </c>
      <c r="Y76" s="13">
        <v>887300.43261930801</v>
      </c>
      <c r="Z76" s="55">
        <v>11355.324940207815</v>
      </c>
      <c r="AA76" s="54">
        <v>115.69035439393603</v>
      </c>
      <c r="AB76" s="13">
        <v>11691.201112387829</v>
      </c>
      <c r="AC76" s="13">
        <v>1081.2656831045069</v>
      </c>
      <c r="AD76" s="13">
        <v>758.64065546652375</v>
      </c>
      <c r="AE76" s="13">
        <v>4253.9994627932037</v>
      </c>
      <c r="AF76" s="13">
        <v>4694.7253124529079</v>
      </c>
      <c r="AG76" s="13">
        <v>1939.8251599805787</v>
      </c>
      <c r="AH76" s="13">
        <v>0</v>
      </c>
      <c r="AI76" s="13">
        <v>338.29501252910939</v>
      </c>
      <c r="AJ76" s="13">
        <v>24757.95239871466</v>
      </c>
      <c r="AK76" s="55">
        <v>323.72918633520743</v>
      </c>
    </row>
    <row r="77" spans="1:37" x14ac:dyDescent="0.3">
      <c r="A77" s="20" t="s">
        <v>34</v>
      </c>
      <c r="B77" s="13">
        <v>6849.1604583452481</v>
      </c>
      <c r="C77" s="13">
        <v>2978013.8650664752</v>
      </c>
      <c r="D77" s="13">
        <v>19209.121669344189</v>
      </c>
      <c r="E77" s="54">
        <v>1697.9674831347932</v>
      </c>
      <c r="F77" s="13">
        <v>189777.89756637282</v>
      </c>
      <c r="G77" s="13">
        <v>25382.114963111806</v>
      </c>
      <c r="H77" s="13">
        <v>88712.165774209148</v>
      </c>
      <c r="I77" s="13">
        <v>220941.219261372</v>
      </c>
      <c r="J77" s="13">
        <v>28318.7219268152</v>
      </c>
      <c r="K77" s="13">
        <v>147771.44175170822</v>
      </c>
      <c r="L77" s="13">
        <v>384.55667553505941</v>
      </c>
      <c r="M77" s="13">
        <v>2168.4176406575352</v>
      </c>
      <c r="N77" s="13">
        <v>703456.53555978183</v>
      </c>
      <c r="O77" s="55">
        <v>4683.3770319744508</v>
      </c>
      <c r="P77" s="54">
        <v>4725.4649886189691</v>
      </c>
      <c r="Q77" s="13">
        <v>562742.72549941007</v>
      </c>
      <c r="R77" s="13">
        <v>70691.377684147737</v>
      </c>
      <c r="S77" s="13">
        <v>300389.06227268296</v>
      </c>
      <c r="T77" s="13">
        <v>686654.77417424577</v>
      </c>
      <c r="U77" s="13">
        <v>62302.999606633464</v>
      </c>
      <c r="V77" s="13">
        <v>380345.50123642292</v>
      </c>
      <c r="W77" s="13">
        <v>5837.6309081308882</v>
      </c>
      <c r="X77" s="13">
        <v>2427.4021094782815</v>
      </c>
      <c r="Y77" s="13">
        <v>2071391.4734911523</v>
      </c>
      <c r="Z77" s="55">
        <v>13347.197863417332</v>
      </c>
      <c r="AA77" s="54">
        <v>425.727986591486</v>
      </c>
      <c r="AB77" s="13">
        <v>64241.653555983234</v>
      </c>
      <c r="AC77" s="13">
        <v>6039.4788696394089</v>
      </c>
      <c r="AD77" s="13">
        <v>42745.70020237616</v>
      </c>
      <c r="AE77" s="13">
        <v>58367.484650277729</v>
      </c>
      <c r="AF77" s="13">
        <v>11449.044982804262</v>
      </c>
      <c r="AG77" s="13">
        <v>19637.958216798615</v>
      </c>
      <c r="AH77" s="13">
        <v>650.83041238932844</v>
      </c>
      <c r="AI77" s="13">
        <v>33.705125272867583</v>
      </c>
      <c r="AJ77" s="13">
        <v>203165.85601554156</v>
      </c>
      <c r="AK77" s="55">
        <v>1178.5467739524054</v>
      </c>
    </row>
    <row r="78" spans="1:37" x14ac:dyDescent="0.3">
      <c r="A78" s="21" t="s">
        <v>79</v>
      </c>
      <c r="B78" s="22">
        <v>13081.183030305623</v>
      </c>
      <c r="C78" s="22">
        <v>4312517.7042078627</v>
      </c>
      <c r="D78" s="22">
        <v>36250.681053138949</v>
      </c>
      <c r="E78" s="56">
        <v>3691.975074850383</v>
      </c>
      <c r="F78" s="22">
        <v>319340.66549321153</v>
      </c>
      <c r="G78" s="22">
        <v>44648.026806017311</v>
      </c>
      <c r="H78" s="22">
        <v>111973.18078370974</v>
      </c>
      <c r="I78" s="22">
        <v>365915.77638707764</v>
      </c>
      <c r="J78" s="22">
        <v>77560.245622652932</v>
      </c>
      <c r="K78" s="22">
        <v>193895.44043375249</v>
      </c>
      <c r="L78" s="22">
        <v>434.7016938976501</v>
      </c>
      <c r="M78" s="22">
        <v>12133.952462826017</v>
      </c>
      <c r="N78" s="22">
        <v>1125901.9896831445</v>
      </c>
      <c r="O78" s="57">
        <v>10045.882289226187</v>
      </c>
      <c r="P78" s="56">
        <v>8847.7896144698188</v>
      </c>
      <c r="Q78" s="22">
        <v>917584.26755519037</v>
      </c>
      <c r="R78" s="22">
        <v>92392.077496198181</v>
      </c>
      <c r="S78" s="22">
        <v>336883.34337738733</v>
      </c>
      <c r="T78" s="22">
        <v>893900.52326364629</v>
      </c>
      <c r="U78" s="22">
        <v>228250.44052232936</v>
      </c>
      <c r="V78" s="22">
        <v>464662.43982399697</v>
      </c>
      <c r="W78" s="22">
        <v>5916.235591140322</v>
      </c>
      <c r="X78" s="22">
        <v>19102.578480571283</v>
      </c>
      <c r="Y78" s="22">
        <v>2958691.9061104595</v>
      </c>
      <c r="Z78" s="57">
        <v>24702.522803625146</v>
      </c>
      <c r="AA78" s="56">
        <v>541.41834098542199</v>
      </c>
      <c r="AB78" s="22">
        <v>75932.854668371059</v>
      </c>
      <c r="AC78" s="22">
        <v>7120.7445527439158</v>
      </c>
      <c r="AD78" s="22">
        <v>43504.340857842682</v>
      </c>
      <c r="AE78" s="22">
        <v>62621.484113070932</v>
      </c>
      <c r="AF78" s="22">
        <v>16143.770295257171</v>
      </c>
      <c r="AG78" s="22">
        <v>21577.783376779193</v>
      </c>
      <c r="AH78" s="22">
        <v>650.83041238932844</v>
      </c>
      <c r="AI78" s="22">
        <v>372.00013780197696</v>
      </c>
      <c r="AJ78" s="22">
        <v>227923.80841425632</v>
      </c>
      <c r="AK78" s="57">
        <v>1502.2759602876129</v>
      </c>
    </row>
    <row r="79" spans="1:37" x14ac:dyDescent="0.3">
      <c r="A79" s="75" t="s">
        <v>81</v>
      </c>
      <c r="B79" s="76">
        <v>38451.588409673677</v>
      </c>
      <c r="C79" s="76">
        <v>17768017.675520219</v>
      </c>
      <c r="D79" s="76">
        <v>149726.41203628248</v>
      </c>
      <c r="E79" s="59">
        <v>8043.1218753803296</v>
      </c>
      <c r="F79" s="29">
        <v>684316.80603963532</v>
      </c>
      <c r="G79" s="29">
        <v>227886.91766598754</v>
      </c>
      <c r="H79" s="29">
        <v>949885.45250194741</v>
      </c>
      <c r="I79" s="29">
        <v>876285.94485968095</v>
      </c>
      <c r="J79" s="29">
        <v>78780.785818967139</v>
      </c>
      <c r="K79" s="29">
        <v>203462.32920273705</v>
      </c>
      <c r="L79" s="29">
        <v>53495.123957197451</v>
      </c>
      <c r="M79" s="29">
        <v>262291.14507558115</v>
      </c>
      <c r="N79" s="29">
        <v>3336404.5051217307</v>
      </c>
      <c r="O79" s="58">
        <v>30017.433006932384</v>
      </c>
      <c r="P79" s="59">
        <v>25798.053971705016</v>
      </c>
      <c r="Q79" s="29">
        <v>2298754.4646657384</v>
      </c>
      <c r="R79" s="29">
        <v>865158.48097308399</v>
      </c>
      <c r="S79" s="29">
        <v>3904679.5806231988</v>
      </c>
      <c r="T79" s="29">
        <v>3480726.1569661805</v>
      </c>
      <c r="U79" s="29">
        <v>237951.87253122582</v>
      </c>
      <c r="V79" s="29">
        <v>494531.13524564006</v>
      </c>
      <c r="W79" s="29">
        <v>223646.5566040494</v>
      </c>
      <c r="X79" s="29">
        <v>317516.60422684177</v>
      </c>
      <c r="Y79" s="29">
        <v>11822964.851835968</v>
      </c>
      <c r="Z79" s="58">
        <v>102023.96084031955</v>
      </c>
      <c r="AA79" s="59">
        <v>4610.4125625883271</v>
      </c>
      <c r="AB79" s="29">
        <v>609892.88022186595</v>
      </c>
      <c r="AC79" s="29">
        <v>359698.92108400102</v>
      </c>
      <c r="AD79" s="29">
        <v>935430.35783000907</v>
      </c>
      <c r="AE79" s="29">
        <v>529966.50630445371</v>
      </c>
      <c r="AF79" s="29">
        <v>20894.999654355426</v>
      </c>
      <c r="AG79" s="29">
        <v>23221.953514136345</v>
      </c>
      <c r="AH79" s="29">
        <v>98368.606900548068</v>
      </c>
      <c r="AI79" s="29">
        <v>31174.09305316149</v>
      </c>
      <c r="AJ79" s="29">
        <v>2608648.3185625328</v>
      </c>
      <c r="AK79" s="58">
        <v>17685.01818903055</v>
      </c>
    </row>
    <row r="80" spans="1:37" x14ac:dyDescent="0.3">
      <c r="A80" s="74" t="s">
        <v>91</v>
      </c>
      <c r="B80" s="8"/>
      <c r="C80" s="8"/>
      <c r="D80" s="8"/>
      <c r="E80" s="52"/>
      <c r="F80" s="8"/>
      <c r="G80" s="8"/>
      <c r="H80" s="8"/>
      <c r="I80" s="8"/>
      <c r="J80" s="8"/>
      <c r="K80" s="8"/>
      <c r="L80" s="8"/>
      <c r="M80" s="8"/>
      <c r="N80" s="8"/>
      <c r="O80" s="53"/>
      <c r="P80" s="52"/>
      <c r="Q80" s="8"/>
      <c r="R80" s="8"/>
      <c r="S80" s="8"/>
      <c r="T80" s="8"/>
      <c r="U80" s="8"/>
      <c r="V80" s="8"/>
      <c r="W80" s="8"/>
      <c r="X80" s="8"/>
      <c r="Y80" s="8"/>
      <c r="Z80" s="53"/>
      <c r="AA80" s="52"/>
      <c r="AB80" s="8"/>
      <c r="AC80" s="8"/>
      <c r="AD80" s="8"/>
      <c r="AE80" s="8"/>
      <c r="AF80" s="8"/>
      <c r="AG80" s="8"/>
      <c r="AH80" s="8"/>
      <c r="AI80" s="8"/>
      <c r="AJ80" s="8"/>
      <c r="AK80" s="53"/>
    </row>
    <row r="81" spans="1:37" x14ac:dyDescent="0.3">
      <c r="A81" s="16" t="s">
        <v>74</v>
      </c>
      <c r="B81" s="13"/>
      <c r="C81" s="13"/>
      <c r="D81" s="13"/>
      <c r="E81" s="54"/>
      <c r="F81" s="13"/>
      <c r="G81" s="13"/>
      <c r="H81" s="13"/>
      <c r="I81" s="13"/>
      <c r="J81" s="13"/>
      <c r="K81" s="13"/>
      <c r="L81" s="13"/>
      <c r="M81" s="13"/>
      <c r="N81" s="13"/>
      <c r="O81" s="55"/>
      <c r="P81" s="54"/>
      <c r="Q81" s="13"/>
      <c r="R81" s="13"/>
      <c r="S81" s="13"/>
      <c r="T81" s="13"/>
      <c r="U81" s="13"/>
      <c r="V81" s="13"/>
      <c r="W81" s="13"/>
      <c r="X81" s="13"/>
      <c r="Y81" s="13"/>
      <c r="Z81" s="55"/>
      <c r="AA81" s="54"/>
      <c r="AB81" s="13"/>
      <c r="AC81" s="13"/>
      <c r="AD81" s="13"/>
      <c r="AE81" s="13"/>
      <c r="AF81" s="13"/>
      <c r="AG81" s="13"/>
      <c r="AH81" s="13"/>
      <c r="AI81" s="13"/>
      <c r="AJ81" s="13"/>
      <c r="AK81" s="55"/>
    </row>
    <row r="82" spans="1:37" x14ac:dyDescent="0.3">
      <c r="A82" s="20" t="s">
        <v>33</v>
      </c>
      <c r="B82" s="13">
        <v>10286.772715833138</v>
      </c>
      <c r="C82" s="13">
        <v>4229027.2443487542</v>
      </c>
      <c r="D82" s="13">
        <v>49583.864443353072</v>
      </c>
      <c r="E82" s="54">
        <v>2117.2539277710066</v>
      </c>
      <c r="F82" s="13">
        <v>303739.15123054141</v>
      </c>
      <c r="G82" s="13">
        <v>81202.227601297767</v>
      </c>
      <c r="H82" s="13">
        <v>327757.30617237033</v>
      </c>
      <c r="I82" s="13">
        <v>95894.626333542532</v>
      </c>
      <c r="J82" s="13">
        <v>5807.3511857991843</v>
      </c>
      <c r="K82" s="13">
        <v>1570.5879578767122</v>
      </c>
      <c r="L82" s="13">
        <v>3542.7877047607794</v>
      </c>
      <c r="M82" s="13">
        <v>135966.5244233897</v>
      </c>
      <c r="N82" s="13">
        <v>955480.56260957848</v>
      </c>
      <c r="O82" s="55">
        <v>10243.469004108727</v>
      </c>
      <c r="P82" s="54">
        <v>6823.8548394705631</v>
      </c>
      <c r="Q82" s="13">
        <v>996555.30841888429</v>
      </c>
      <c r="R82" s="13">
        <v>167352.23858577845</v>
      </c>
      <c r="S82" s="13">
        <v>803777.32769986195</v>
      </c>
      <c r="T82" s="13">
        <v>355946.71500268526</v>
      </c>
      <c r="U82" s="13">
        <v>20167.243153009156</v>
      </c>
      <c r="V82" s="13">
        <v>10829.57086641603</v>
      </c>
      <c r="W82" s="13">
        <v>16457.368583290339</v>
      </c>
      <c r="X82" s="13">
        <v>324645.67988140119</v>
      </c>
      <c r="Y82" s="13">
        <v>2695731.4521913268</v>
      </c>
      <c r="Z82" s="55">
        <v>32892.225123646662</v>
      </c>
      <c r="AA82" s="54">
        <v>1345.6639485915678</v>
      </c>
      <c r="AB82" s="13">
        <v>304513.76444332843</v>
      </c>
      <c r="AC82" s="13">
        <v>26071.388845438625</v>
      </c>
      <c r="AD82" s="13">
        <v>165213.37435668448</v>
      </c>
      <c r="AE82" s="13">
        <v>33581.910647181132</v>
      </c>
      <c r="AF82" s="13">
        <v>5696.2287422182335</v>
      </c>
      <c r="AG82" s="13">
        <v>98.762977874322104</v>
      </c>
      <c r="AH82" s="13">
        <v>795.97503088013389</v>
      </c>
      <c r="AI82" s="13">
        <v>41843.824504246717</v>
      </c>
      <c r="AJ82" s="13">
        <v>577815.22954785207</v>
      </c>
      <c r="AK82" s="55">
        <v>6448.1703155976829</v>
      </c>
    </row>
    <row r="83" spans="1:37" x14ac:dyDescent="0.3">
      <c r="A83" s="20" t="s">
        <v>34</v>
      </c>
      <c r="B83" s="13">
        <v>4436.2561484271937</v>
      </c>
      <c r="C83" s="13">
        <v>3105324.8948764331</v>
      </c>
      <c r="D83" s="13">
        <v>19983.968443621368</v>
      </c>
      <c r="E83" s="54">
        <v>586.57697166033972</v>
      </c>
      <c r="F83" s="13">
        <v>147322.53061872424</v>
      </c>
      <c r="G83" s="13">
        <v>39668.567016183362</v>
      </c>
      <c r="H83" s="13">
        <v>99782.689425673816</v>
      </c>
      <c r="I83" s="13">
        <v>68185.768117801621</v>
      </c>
      <c r="J83" s="13">
        <v>4907.0459349108423</v>
      </c>
      <c r="K83" s="13">
        <v>220.55512572534349</v>
      </c>
      <c r="L83" s="13">
        <v>6282.6243149533057</v>
      </c>
      <c r="M83" s="13">
        <v>5206.2901835129605</v>
      </c>
      <c r="N83" s="13">
        <v>371576.07073748548</v>
      </c>
      <c r="O83" s="55">
        <v>2627.1696190439475</v>
      </c>
      <c r="P83" s="54">
        <v>2751.7834219157467</v>
      </c>
      <c r="Q83" s="13">
        <v>443500.88048941758</v>
      </c>
      <c r="R83" s="13">
        <v>123131.57568930869</v>
      </c>
      <c r="S83" s="13">
        <v>672366.99500765128</v>
      </c>
      <c r="T83" s="13">
        <v>574838.62503662915</v>
      </c>
      <c r="U83" s="13">
        <v>3299.3546339987133</v>
      </c>
      <c r="V83" s="13">
        <v>1784.0612776339749</v>
      </c>
      <c r="W83" s="13">
        <v>67682.819527821805</v>
      </c>
      <c r="X83" s="13">
        <v>6487.6458803741143</v>
      </c>
      <c r="Y83" s="13">
        <v>1893091.9575428355</v>
      </c>
      <c r="Z83" s="55">
        <v>12563.842709546198</v>
      </c>
      <c r="AA83" s="54">
        <v>1097.8957548511073</v>
      </c>
      <c r="AB83" s="13">
        <v>187890.95910654787</v>
      </c>
      <c r="AC83" s="13">
        <v>81236.876959606656</v>
      </c>
      <c r="AD83" s="13">
        <v>307519.26846665965</v>
      </c>
      <c r="AE83" s="13">
        <v>233442.40062508118</v>
      </c>
      <c r="AF83" s="13">
        <v>800.10812866457593</v>
      </c>
      <c r="AG83" s="13">
        <v>433.72587992546335</v>
      </c>
      <c r="AH83" s="13">
        <v>28400.528897384611</v>
      </c>
      <c r="AI83" s="13">
        <v>932.99853224191929</v>
      </c>
      <c r="AJ83" s="13">
        <v>840656.86659611179</v>
      </c>
      <c r="AK83" s="55">
        <v>4792.9561150312247</v>
      </c>
    </row>
    <row r="84" spans="1:37" x14ac:dyDescent="0.3">
      <c r="A84" s="21" t="s">
        <v>75</v>
      </c>
      <c r="B84" s="22">
        <v>14723.028864260332</v>
      </c>
      <c r="C84" s="22">
        <v>7334352.1392251858</v>
      </c>
      <c r="D84" s="22">
        <v>69567.832886974444</v>
      </c>
      <c r="E84" s="56">
        <v>2703.8308994313466</v>
      </c>
      <c r="F84" s="22">
        <v>451061.68184926565</v>
      </c>
      <c r="G84" s="22">
        <v>120870.79461748112</v>
      </c>
      <c r="H84" s="22">
        <v>427539.99559804413</v>
      </c>
      <c r="I84" s="22">
        <v>164080.39445134415</v>
      </c>
      <c r="J84" s="22">
        <v>10714.397120710026</v>
      </c>
      <c r="K84" s="22">
        <v>1791.1430836020556</v>
      </c>
      <c r="L84" s="22">
        <v>9825.4120197140855</v>
      </c>
      <c r="M84" s="22">
        <v>141172.81460690266</v>
      </c>
      <c r="N84" s="22">
        <v>1327056.6333470645</v>
      </c>
      <c r="O84" s="57">
        <v>12870.638623152674</v>
      </c>
      <c r="P84" s="56">
        <v>9575.6382613863098</v>
      </c>
      <c r="Q84" s="22">
        <v>1440056.1889083018</v>
      </c>
      <c r="R84" s="22">
        <v>290483.81427508715</v>
      </c>
      <c r="S84" s="22">
        <v>1476144.3227075133</v>
      </c>
      <c r="T84" s="22">
        <v>930785.34003931447</v>
      </c>
      <c r="U84" s="22">
        <v>23466.597787007871</v>
      </c>
      <c r="V84" s="22">
        <v>12613.632144050005</v>
      </c>
      <c r="W84" s="22">
        <v>84140.188111112147</v>
      </c>
      <c r="X84" s="22">
        <v>331133.32576177531</v>
      </c>
      <c r="Y84" s="22">
        <v>4588823.4097341588</v>
      </c>
      <c r="Z84" s="57">
        <v>45456.067833192858</v>
      </c>
      <c r="AA84" s="56">
        <v>2443.5597034426751</v>
      </c>
      <c r="AB84" s="22">
        <v>492404.7235498763</v>
      </c>
      <c r="AC84" s="22">
        <v>107308.26580504529</v>
      </c>
      <c r="AD84" s="22">
        <v>472732.6428233441</v>
      </c>
      <c r="AE84" s="22">
        <v>267024.3112722623</v>
      </c>
      <c r="AF84" s="22">
        <v>6496.3368708828093</v>
      </c>
      <c r="AG84" s="22">
        <v>532.48885779978548</v>
      </c>
      <c r="AH84" s="22">
        <v>29196.503928264745</v>
      </c>
      <c r="AI84" s="22">
        <v>42776.823036488633</v>
      </c>
      <c r="AJ84" s="22">
        <v>1418472.0961439635</v>
      </c>
      <c r="AK84" s="57">
        <v>11241.126430628909</v>
      </c>
    </row>
    <row r="85" spans="1:37" x14ac:dyDescent="0.3">
      <c r="A85" s="16" t="s">
        <v>76</v>
      </c>
      <c r="B85" s="13"/>
      <c r="C85" s="13"/>
      <c r="D85" s="13"/>
      <c r="E85" s="54"/>
      <c r="F85" s="13"/>
      <c r="G85" s="13"/>
      <c r="H85" s="13"/>
      <c r="I85" s="13"/>
      <c r="J85" s="13"/>
      <c r="K85" s="13"/>
      <c r="L85" s="13"/>
      <c r="M85" s="13"/>
      <c r="N85" s="13"/>
      <c r="O85" s="55"/>
      <c r="P85" s="54"/>
      <c r="Q85" s="13"/>
      <c r="R85" s="13"/>
      <c r="S85" s="13"/>
      <c r="T85" s="13"/>
      <c r="U85" s="13"/>
      <c r="V85" s="13"/>
      <c r="W85" s="13"/>
      <c r="X85" s="13"/>
      <c r="Y85" s="13"/>
      <c r="Z85" s="55"/>
      <c r="AA85" s="54"/>
      <c r="AB85" s="13"/>
      <c r="AC85" s="13"/>
      <c r="AD85" s="13"/>
      <c r="AE85" s="13"/>
      <c r="AF85" s="13"/>
      <c r="AG85" s="13"/>
      <c r="AH85" s="13"/>
      <c r="AI85" s="13"/>
      <c r="AJ85" s="13"/>
      <c r="AK85" s="55"/>
    </row>
    <row r="86" spans="1:37" x14ac:dyDescent="0.3">
      <c r="A86" s="20" t="s">
        <v>33</v>
      </c>
      <c r="B86" s="13">
        <v>4735.1573658397174</v>
      </c>
      <c r="C86" s="13">
        <v>1468723.3181318976</v>
      </c>
      <c r="D86" s="13">
        <v>19286.64476737718</v>
      </c>
      <c r="E86" s="54">
        <v>714.78535122484038</v>
      </c>
      <c r="F86" s="13">
        <v>79344.097802382763</v>
      </c>
      <c r="G86" s="13">
        <v>9711.5220845804542</v>
      </c>
      <c r="H86" s="13">
        <v>55961.795741318383</v>
      </c>
      <c r="I86" s="13">
        <v>82214.004061369473</v>
      </c>
      <c r="J86" s="13">
        <v>1852.6113527285436</v>
      </c>
      <c r="K86" s="13">
        <v>2428.9057180518125</v>
      </c>
      <c r="L86" s="13">
        <v>11.157192142735456</v>
      </c>
      <c r="M86" s="13">
        <v>17776.1245769298</v>
      </c>
      <c r="N86" s="13">
        <v>249300.21852950394</v>
      </c>
      <c r="O86" s="55">
        <v>2928.3603216132669</v>
      </c>
      <c r="P86" s="54">
        <v>3326.2859975536062</v>
      </c>
      <c r="Q86" s="13">
        <v>520061.96102767467</v>
      </c>
      <c r="R86" s="13">
        <v>48463.508220294745</v>
      </c>
      <c r="S86" s="13">
        <v>244855.18854162836</v>
      </c>
      <c r="T86" s="13">
        <v>158997.07081862149</v>
      </c>
      <c r="U86" s="13">
        <v>4979.971719066486</v>
      </c>
      <c r="V86" s="13">
        <v>5467.6614885491599</v>
      </c>
      <c r="W86" s="13">
        <v>117.95144227910373</v>
      </c>
      <c r="X86" s="13">
        <v>46116.836014960674</v>
      </c>
      <c r="Y86" s="13">
        <v>1029060.1492730747</v>
      </c>
      <c r="Z86" s="55">
        <v>13619.338947145332</v>
      </c>
      <c r="AA86" s="54">
        <v>694.08601706127081</v>
      </c>
      <c r="AB86" s="13">
        <v>116887.98484217546</v>
      </c>
      <c r="AC86" s="13">
        <v>8315.3892241755839</v>
      </c>
      <c r="AD86" s="13">
        <v>42299.631363833192</v>
      </c>
      <c r="AE86" s="13">
        <v>18702.708760666239</v>
      </c>
      <c r="AF86" s="13">
        <v>194.33043652282663</v>
      </c>
      <c r="AG86" s="13">
        <v>224.76018984827195</v>
      </c>
      <c r="AH86" s="13">
        <v>31.71770450090067</v>
      </c>
      <c r="AI86" s="13">
        <v>3706.4278075957795</v>
      </c>
      <c r="AJ86" s="13">
        <v>190362.95032931829</v>
      </c>
      <c r="AK86" s="55">
        <v>2738.945498618582</v>
      </c>
    </row>
    <row r="87" spans="1:37" x14ac:dyDescent="0.3">
      <c r="A87" s="20" t="s">
        <v>34</v>
      </c>
      <c r="B87" s="13">
        <v>2462.4146051093308</v>
      </c>
      <c r="C87" s="13">
        <v>1635663.8089995119</v>
      </c>
      <c r="D87" s="13">
        <v>10106.46090340559</v>
      </c>
      <c r="E87" s="54">
        <v>394.01177812963942</v>
      </c>
      <c r="F87" s="13">
        <v>9581.3422975072353</v>
      </c>
      <c r="G87" s="13">
        <v>12312.915481793512</v>
      </c>
      <c r="H87" s="13">
        <v>86310.523897730178</v>
      </c>
      <c r="I87" s="13">
        <v>156507.41196904832</v>
      </c>
      <c r="J87" s="13">
        <v>0</v>
      </c>
      <c r="K87" s="13">
        <v>25093.057300584929</v>
      </c>
      <c r="L87" s="13">
        <v>935.02206143412548</v>
      </c>
      <c r="M87" s="13">
        <v>7.1502268106157354</v>
      </c>
      <c r="N87" s="13">
        <v>290747.4232349089</v>
      </c>
      <c r="O87" s="55">
        <v>1619.119010785352</v>
      </c>
      <c r="P87" s="54">
        <v>1700.5133505519136</v>
      </c>
      <c r="Q87" s="13">
        <v>126030.78237505346</v>
      </c>
      <c r="R87" s="13">
        <v>45812.566615799471</v>
      </c>
      <c r="S87" s="13">
        <v>398531.43464266462</v>
      </c>
      <c r="T87" s="13">
        <v>515181.82111583638</v>
      </c>
      <c r="U87" s="13">
        <v>699.41373471752456</v>
      </c>
      <c r="V87" s="13">
        <v>31064.653343124046</v>
      </c>
      <c r="W87" s="13">
        <v>8229.2752275501534</v>
      </c>
      <c r="X87" s="13">
        <v>486.03007070459756</v>
      </c>
      <c r="Y87" s="13">
        <v>1126035.9771254505</v>
      </c>
      <c r="Z87" s="55">
        <v>6988.845629341019</v>
      </c>
      <c r="AA87" s="54">
        <v>367.88947642777805</v>
      </c>
      <c r="AB87" s="13">
        <v>48107.874578666291</v>
      </c>
      <c r="AC87" s="13">
        <v>10560.903449669257</v>
      </c>
      <c r="AD87" s="13">
        <v>80716.999969083932</v>
      </c>
      <c r="AE87" s="13">
        <v>77814.787692893675</v>
      </c>
      <c r="AF87" s="13">
        <v>387.81477317360014</v>
      </c>
      <c r="AG87" s="13">
        <v>627.66941575090505</v>
      </c>
      <c r="AH87" s="13">
        <v>356.95849650024297</v>
      </c>
      <c r="AI87" s="13">
        <v>307.4002634129597</v>
      </c>
      <c r="AJ87" s="13">
        <v>218880.40863915088</v>
      </c>
      <c r="AK87" s="55">
        <v>1498.4962632792201</v>
      </c>
    </row>
    <row r="88" spans="1:37" x14ac:dyDescent="0.3">
      <c r="A88" s="21" t="s">
        <v>77</v>
      </c>
      <c r="B88" s="22">
        <v>7197.5719709490477</v>
      </c>
      <c r="C88" s="22">
        <v>3104387.1271314104</v>
      </c>
      <c r="D88" s="22">
        <v>29393.10567078277</v>
      </c>
      <c r="E88" s="56">
        <v>1108.7971293544797</v>
      </c>
      <c r="F88" s="22">
        <v>88925.440099889995</v>
      </c>
      <c r="G88" s="22">
        <v>22024.437566373967</v>
      </c>
      <c r="H88" s="22">
        <v>142272.31963904857</v>
      </c>
      <c r="I88" s="22">
        <v>238721.41603041778</v>
      </c>
      <c r="J88" s="22">
        <v>1852.6113527285436</v>
      </c>
      <c r="K88" s="22">
        <v>27521.963018636743</v>
      </c>
      <c r="L88" s="22">
        <v>946.1792535768609</v>
      </c>
      <c r="M88" s="22">
        <v>17783.274803740416</v>
      </c>
      <c r="N88" s="22">
        <v>540047.64176441287</v>
      </c>
      <c r="O88" s="57">
        <v>4547.4793323986187</v>
      </c>
      <c r="P88" s="56">
        <v>5026.79934810552</v>
      </c>
      <c r="Q88" s="22">
        <v>646092.74340272811</v>
      </c>
      <c r="R88" s="22">
        <v>94276.074836094223</v>
      </c>
      <c r="S88" s="22">
        <v>643386.62318429304</v>
      </c>
      <c r="T88" s="22">
        <v>674178.89193445793</v>
      </c>
      <c r="U88" s="22">
        <v>5679.3854537840107</v>
      </c>
      <c r="V88" s="22">
        <v>36532.314831673204</v>
      </c>
      <c r="W88" s="22">
        <v>8347.2266698292569</v>
      </c>
      <c r="X88" s="22">
        <v>46602.866085665271</v>
      </c>
      <c r="Y88" s="22">
        <v>2155096.1263985257</v>
      </c>
      <c r="Z88" s="57">
        <v>20608.18457648635</v>
      </c>
      <c r="AA88" s="56">
        <v>1061.9754934890489</v>
      </c>
      <c r="AB88" s="22">
        <v>164995.85942084173</v>
      </c>
      <c r="AC88" s="22">
        <v>18876.29267384484</v>
      </c>
      <c r="AD88" s="22">
        <v>123016.63133291712</v>
      </c>
      <c r="AE88" s="22">
        <v>96517.496453559914</v>
      </c>
      <c r="AF88" s="22">
        <v>582.14520969642672</v>
      </c>
      <c r="AG88" s="22">
        <v>852.42960559917697</v>
      </c>
      <c r="AH88" s="22">
        <v>388.67620100114362</v>
      </c>
      <c r="AI88" s="22">
        <v>4013.8280710087392</v>
      </c>
      <c r="AJ88" s="22">
        <v>409243.35896846908</v>
      </c>
      <c r="AK88" s="57">
        <v>4237.4417618978023</v>
      </c>
    </row>
    <row r="89" spans="1:37" x14ac:dyDescent="0.3">
      <c r="A89" s="16" t="s">
        <v>78</v>
      </c>
      <c r="B89" s="13"/>
      <c r="C89" s="13"/>
      <c r="D89" s="13"/>
      <c r="E89" s="54"/>
      <c r="F89" s="13"/>
      <c r="G89" s="13"/>
      <c r="H89" s="13"/>
      <c r="I89" s="13"/>
      <c r="J89" s="13"/>
      <c r="K89" s="13"/>
      <c r="L89" s="13"/>
      <c r="M89" s="13"/>
      <c r="N89" s="13"/>
      <c r="O89" s="55"/>
      <c r="P89" s="54"/>
      <c r="Q89" s="13"/>
      <c r="R89" s="13"/>
      <c r="S89" s="13"/>
      <c r="T89" s="13"/>
      <c r="U89" s="13"/>
      <c r="V89" s="13"/>
      <c r="W89" s="13"/>
      <c r="X89" s="13"/>
      <c r="Y89" s="13"/>
      <c r="Z89" s="55"/>
      <c r="AA89" s="54"/>
      <c r="AB89" s="13"/>
      <c r="AC89" s="13"/>
      <c r="AD89" s="13"/>
      <c r="AE89" s="13"/>
      <c r="AF89" s="13"/>
      <c r="AG89" s="13"/>
      <c r="AH89" s="13"/>
      <c r="AI89" s="13"/>
      <c r="AJ89" s="13"/>
      <c r="AK89" s="55"/>
    </row>
    <row r="90" spans="1:37" x14ac:dyDescent="0.3">
      <c r="A90" s="20" t="s">
        <v>33</v>
      </c>
      <c r="B90" s="13">
        <v>2115.9755033868255</v>
      </c>
      <c r="C90" s="13">
        <v>397056.28322375158</v>
      </c>
      <c r="D90" s="13">
        <v>7011.7855208215788</v>
      </c>
      <c r="E90" s="54">
        <v>511.52315977618144</v>
      </c>
      <c r="F90" s="13">
        <v>46830.168274942334</v>
      </c>
      <c r="G90" s="13">
        <v>4048.8981361286069</v>
      </c>
      <c r="H90" s="13">
        <v>18509.271620639374</v>
      </c>
      <c r="I90" s="13">
        <v>5147.3180831554664</v>
      </c>
      <c r="J90" s="13">
        <v>23342.265584804474</v>
      </c>
      <c r="K90" s="13">
        <v>125.96019197995125</v>
      </c>
      <c r="L90" s="13">
        <v>12.59942031124254</v>
      </c>
      <c r="M90" s="13">
        <v>7400.2838537225534</v>
      </c>
      <c r="N90" s="13">
        <v>105416.765165684</v>
      </c>
      <c r="O90" s="55">
        <v>1737.5871499818099</v>
      </c>
      <c r="P90" s="54">
        <v>1414.6287278145367</v>
      </c>
      <c r="Q90" s="13">
        <v>133839.97567671831</v>
      </c>
      <c r="R90" s="13">
        <v>5660.4327602266849</v>
      </c>
      <c r="S90" s="13">
        <v>27556.489512645108</v>
      </c>
      <c r="T90" s="13">
        <v>20501.63156399117</v>
      </c>
      <c r="U90" s="13">
        <v>70452.566210767254</v>
      </c>
      <c r="V90" s="13">
        <v>1145.71512055681</v>
      </c>
      <c r="W90" s="13">
        <v>146.19586281794014</v>
      </c>
      <c r="X90" s="13">
        <v>3467.7002633969223</v>
      </c>
      <c r="Y90" s="13">
        <v>262770.70697112021</v>
      </c>
      <c r="Z90" s="55">
        <v>4641.4370069774832</v>
      </c>
      <c r="AA90" s="54">
        <v>189.82361579610742</v>
      </c>
      <c r="AB90" s="13">
        <v>15110.056068559712</v>
      </c>
      <c r="AC90" s="13">
        <v>651.65507064597205</v>
      </c>
      <c r="AD90" s="13">
        <v>4904.93030368568</v>
      </c>
      <c r="AE90" s="13">
        <v>3428.5560337486759</v>
      </c>
      <c r="AF90" s="13">
        <v>4145.3194395589835</v>
      </c>
      <c r="AG90" s="13">
        <v>44.928361012059909</v>
      </c>
      <c r="AH90" s="13">
        <v>0</v>
      </c>
      <c r="AI90" s="13">
        <v>583.36580973632203</v>
      </c>
      <c r="AJ90" s="13">
        <v>28868.8110869474</v>
      </c>
      <c r="AK90" s="55">
        <v>632.76136386228586</v>
      </c>
    </row>
    <row r="91" spans="1:37" x14ac:dyDescent="0.3">
      <c r="A91" s="20" t="s">
        <v>34</v>
      </c>
      <c r="B91" s="13">
        <v>3213.8562023101908</v>
      </c>
      <c r="C91" s="13">
        <v>2063787.5318208765</v>
      </c>
      <c r="D91" s="13">
        <v>9604.9160666724929</v>
      </c>
      <c r="E91" s="54">
        <v>663.15377801448346</v>
      </c>
      <c r="F91" s="13">
        <v>42475.123944935527</v>
      </c>
      <c r="G91" s="13">
        <v>15047.764072025115</v>
      </c>
      <c r="H91" s="13">
        <v>183824.19320318429</v>
      </c>
      <c r="I91" s="13">
        <v>182095.91707011405</v>
      </c>
      <c r="J91" s="13">
        <v>3720.9566676380477</v>
      </c>
      <c r="K91" s="13">
        <v>39711.27656615695</v>
      </c>
      <c r="L91" s="13">
        <v>2087.7259309346578</v>
      </c>
      <c r="M91" s="13">
        <v>3241.6827168126447</v>
      </c>
      <c r="N91" s="13">
        <v>472204.64017180126</v>
      </c>
      <c r="O91" s="55">
        <v>1962.3585800821161</v>
      </c>
      <c r="P91" s="54">
        <v>2172.5039617074949</v>
      </c>
      <c r="Q91" s="13">
        <v>209646.7556740499</v>
      </c>
      <c r="R91" s="13">
        <v>44900.832118923478</v>
      </c>
      <c r="S91" s="13">
        <v>522330.25607547205</v>
      </c>
      <c r="T91" s="13">
        <v>501363.92507849284</v>
      </c>
      <c r="U91" s="13">
        <v>13022.467618792665</v>
      </c>
      <c r="V91" s="13">
        <v>62853.168596198986</v>
      </c>
      <c r="W91" s="13">
        <v>15539.093659548971</v>
      </c>
      <c r="X91" s="13">
        <v>462.13468743669148</v>
      </c>
      <c r="Y91" s="13">
        <v>1370118.6335089155</v>
      </c>
      <c r="Z91" s="55">
        <v>6592.0883021406562</v>
      </c>
      <c r="AA91" s="54">
        <v>378.19846258821229</v>
      </c>
      <c r="AB91" s="13">
        <v>38942.96005872872</v>
      </c>
      <c r="AC91" s="13">
        <v>9258.0574009624925</v>
      </c>
      <c r="AD91" s="13">
        <v>71748.873240980087</v>
      </c>
      <c r="AE91" s="13">
        <v>87469.088334784246</v>
      </c>
      <c r="AF91" s="13">
        <v>3048.8556284694077</v>
      </c>
      <c r="AG91" s="13">
        <v>7997.6698176438613</v>
      </c>
      <c r="AH91" s="13">
        <v>2940.9049180041507</v>
      </c>
      <c r="AI91" s="13">
        <v>57.848740584626384</v>
      </c>
      <c r="AJ91" s="13">
        <v>221464.25814015759</v>
      </c>
      <c r="AK91" s="55">
        <v>1050.4691844497211</v>
      </c>
    </row>
    <row r="92" spans="1:37" x14ac:dyDescent="0.3">
      <c r="A92" s="21" t="s">
        <v>79</v>
      </c>
      <c r="B92" s="22">
        <v>5329.8317056970163</v>
      </c>
      <c r="C92" s="22">
        <v>2460843.815044628</v>
      </c>
      <c r="D92" s="22">
        <v>16616.70158749407</v>
      </c>
      <c r="E92" s="56">
        <v>1174.6769377906649</v>
      </c>
      <c r="F92" s="22">
        <v>89305.292219877854</v>
      </c>
      <c r="G92" s="22">
        <v>19096.662208153721</v>
      </c>
      <c r="H92" s="22">
        <v>202333.46482382366</v>
      </c>
      <c r="I92" s="22">
        <v>187243.23515326952</v>
      </c>
      <c r="J92" s="22">
        <v>27063.222252442523</v>
      </c>
      <c r="K92" s="22">
        <v>39837.236758136904</v>
      </c>
      <c r="L92" s="22">
        <v>2100.3253512459005</v>
      </c>
      <c r="M92" s="22">
        <v>10641.966570535198</v>
      </c>
      <c r="N92" s="22">
        <v>577621.40533748537</v>
      </c>
      <c r="O92" s="57">
        <v>3699.945730063926</v>
      </c>
      <c r="P92" s="56">
        <v>3587.1326895220318</v>
      </c>
      <c r="Q92" s="22">
        <v>343486.73135076824</v>
      </c>
      <c r="R92" s="22">
        <v>50561.264879150163</v>
      </c>
      <c r="S92" s="22">
        <v>549886.74558811716</v>
      </c>
      <c r="T92" s="22">
        <v>521865.55664248404</v>
      </c>
      <c r="U92" s="22">
        <v>83475.033829559921</v>
      </c>
      <c r="V92" s="22">
        <v>63998.883716755794</v>
      </c>
      <c r="W92" s="22">
        <v>15685.289522366911</v>
      </c>
      <c r="X92" s="22">
        <v>3929.8349508336137</v>
      </c>
      <c r="Y92" s="22">
        <v>1632889.3404800361</v>
      </c>
      <c r="Z92" s="57">
        <v>11233.52530911814</v>
      </c>
      <c r="AA92" s="56">
        <v>568.02207838431968</v>
      </c>
      <c r="AB92" s="22">
        <v>54053.016127288429</v>
      </c>
      <c r="AC92" s="22">
        <v>9909.7124716084654</v>
      </c>
      <c r="AD92" s="22">
        <v>76653.803544665774</v>
      </c>
      <c r="AE92" s="22">
        <v>90897.644368532929</v>
      </c>
      <c r="AF92" s="22">
        <v>7194.1750680283913</v>
      </c>
      <c r="AG92" s="22">
        <v>8042.5981786559214</v>
      </c>
      <c r="AH92" s="22">
        <v>2940.9049180041507</v>
      </c>
      <c r="AI92" s="22">
        <v>641.21455032094843</v>
      </c>
      <c r="AJ92" s="22">
        <v>250333.06922710492</v>
      </c>
      <c r="AK92" s="57">
        <v>1683.2305483120069</v>
      </c>
    </row>
    <row r="93" spans="1:37" x14ac:dyDescent="0.3">
      <c r="A93" s="75" t="s">
        <v>40</v>
      </c>
      <c r="B93" s="76">
        <v>27250.432540906397</v>
      </c>
      <c r="C93" s="76">
        <v>12899583.081401225</v>
      </c>
      <c r="D93" s="76">
        <v>115577.64014525128</v>
      </c>
      <c r="E93" s="59">
        <v>4987.3049665764911</v>
      </c>
      <c r="F93" s="29">
        <v>629292.41416903341</v>
      </c>
      <c r="G93" s="29">
        <v>161991.89439200881</v>
      </c>
      <c r="H93" s="29">
        <v>772145.78006091632</v>
      </c>
      <c r="I93" s="29">
        <v>590045.04563503154</v>
      </c>
      <c r="J93" s="29">
        <v>39630.230725881091</v>
      </c>
      <c r="K93" s="29">
        <v>69150.342860375706</v>
      </c>
      <c r="L93" s="29">
        <v>12871.916624536845</v>
      </c>
      <c r="M93" s="29">
        <v>169598.0559811783</v>
      </c>
      <c r="N93" s="29">
        <v>2444725.6804489605</v>
      </c>
      <c r="O93" s="58">
        <v>21118.06368561522</v>
      </c>
      <c r="P93" s="59">
        <v>18189.570299013863</v>
      </c>
      <c r="Q93" s="29">
        <v>2429635.663661798</v>
      </c>
      <c r="R93" s="29">
        <v>435321.15399033151</v>
      </c>
      <c r="S93" s="29">
        <v>2669417.6914799237</v>
      </c>
      <c r="T93" s="29">
        <v>2126829.7886162563</v>
      </c>
      <c r="U93" s="29">
        <v>112621.01707035181</v>
      </c>
      <c r="V93" s="29">
        <v>113144.83069247901</v>
      </c>
      <c r="W93" s="29">
        <v>108172.70430330833</v>
      </c>
      <c r="X93" s="29">
        <v>381666.02679827414</v>
      </c>
      <c r="Y93" s="29">
        <v>8376808.8766127098</v>
      </c>
      <c r="Z93" s="58">
        <v>77297.777718797355</v>
      </c>
      <c r="AA93" s="59">
        <v>4073.5572753160436</v>
      </c>
      <c r="AB93" s="29">
        <v>711453.5990980065</v>
      </c>
      <c r="AC93" s="29">
        <v>136094.27095049858</v>
      </c>
      <c r="AD93" s="29">
        <v>672403.07770092704</v>
      </c>
      <c r="AE93" s="29">
        <v>454439.45209435513</v>
      </c>
      <c r="AF93" s="29">
        <v>14272.657148607626</v>
      </c>
      <c r="AG93" s="29">
        <v>9427.5166420548831</v>
      </c>
      <c r="AH93" s="29">
        <v>32526.08504727004</v>
      </c>
      <c r="AI93" s="29">
        <v>47431.865657818315</v>
      </c>
      <c r="AJ93" s="29">
        <v>2078048.5243395402</v>
      </c>
      <c r="AK93" s="58">
        <v>17161.798740838716</v>
      </c>
    </row>
    <row r="94" spans="1:37" ht="15" thickBot="1" x14ac:dyDescent="0.35">
      <c r="F94" s="112" t="s">
        <v>18</v>
      </c>
      <c r="G94" s="113" t="s">
        <v>19</v>
      </c>
      <c r="H94" s="113" t="s">
        <v>20</v>
      </c>
      <c r="I94" s="113" t="s">
        <v>21</v>
      </c>
      <c r="J94" s="113" t="s">
        <v>22</v>
      </c>
      <c r="K94" s="113" t="s">
        <v>23</v>
      </c>
      <c r="L94" s="113" t="s">
        <v>24</v>
      </c>
      <c r="M94" s="114" t="s">
        <v>25</v>
      </c>
      <c r="Q94" s="115" t="s">
        <v>18</v>
      </c>
      <c r="R94" s="115" t="s">
        <v>19</v>
      </c>
      <c r="S94" s="115" t="s">
        <v>20</v>
      </c>
      <c r="T94" s="115" t="s">
        <v>21</v>
      </c>
      <c r="U94" s="115" t="s">
        <v>22</v>
      </c>
      <c r="V94" s="115" t="s">
        <v>23</v>
      </c>
      <c r="W94" s="115" t="s">
        <v>24</v>
      </c>
      <c r="X94" s="115" t="s">
        <v>25</v>
      </c>
      <c r="AB94" s="116" t="s">
        <v>18</v>
      </c>
      <c r="AC94" s="116" t="s">
        <v>19</v>
      </c>
      <c r="AD94" s="116" t="s">
        <v>20</v>
      </c>
      <c r="AE94" s="116" t="s">
        <v>21</v>
      </c>
      <c r="AF94" s="116" t="s">
        <v>22</v>
      </c>
      <c r="AG94" s="116" t="s">
        <v>23</v>
      </c>
      <c r="AH94" s="116" t="s">
        <v>24</v>
      </c>
      <c r="AI94" s="116" t="s">
        <v>25</v>
      </c>
    </row>
    <row r="95" spans="1:37" ht="15.6" thickTop="1" thickBot="1" x14ac:dyDescent="0.35">
      <c r="A95" s="90" t="s">
        <v>106</v>
      </c>
      <c r="B95" s="91">
        <f>B93+B79+B65+B51+B37+B23</f>
        <v>123578.95214431478</v>
      </c>
      <c r="C95" s="91">
        <f>C93+C79+C65+C51+C37+C23</f>
        <v>57074506.694018461</v>
      </c>
      <c r="D95" s="92">
        <f>D93+D79+D65+D51+D37+D23</f>
        <v>504598.03822941537</v>
      </c>
      <c r="E95" s="117">
        <f t="shared" ref="E95:AK95" si="0">E93+E79+E65+E51+E37+E23</f>
        <v>22404.942148649134</v>
      </c>
      <c r="F95" s="118">
        <f t="shared" si="0"/>
        <v>2386055.6073249914</v>
      </c>
      <c r="G95" s="118">
        <f t="shared" si="0"/>
        <v>632252.7388132941</v>
      </c>
      <c r="H95" s="118">
        <f t="shared" si="0"/>
        <v>2965440.2226729682</v>
      </c>
      <c r="I95" s="118">
        <f t="shared" si="0"/>
        <v>2515389.3873231853</v>
      </c>
      <c r="J95" s="118">
        <f t="shared" si="0"/>
        <v>158784.50078043013</v>
      </c>
      <c r="K95" s="118">
        <f t="shared" si="0"/>
        <v>332648.6378309459</v>
      </c>
      <c r="L95" s="118">
        <f t="shared" si="0"/>
        <v>110616.97048975721</v>
      </c>
      <c r="M95" s="118">
        <f t="shared" si="0"/>
        <v>1020192.1088234725</v>
      </c>
      <c r="N95" s="118">
        <f t="shared" si="0"/>
        <v>10121380.174059043</v>
      </c>
      <c r="O95" s="118">
        <f t="shared" si="0"/>
        <v>90263.899375678142</v>
      </c>
      <c r="P95" s="118">
        <f t="shared" si="0"/>
        <v>81315.061080744039</v>
      </c>
      <c r="Q95" s="118">
        <f t="shared" si="0"/>
        <v>8884561.1611805484</v>
      </c>
      <c r="R95" s="118">
        <f t="shared" si="0"/>
        <v>2270327.559142428</v>
      </c>
      <c r="S95" s="118">
        <f t="shared" si="0"/>
        <v>11670254.514660908</v>
      </c>
      <c r="T95" s="118">
        <f t="shared" si="0"/>
        <v>10194944.23801006</v>
      </c>
      <c r="U95" s="118">
        <f t="shared" si="0"/>
        <v>523772.69414410344</v>
      </c>
      <c r="V95" s="118">
        <f t="shared" si="0"/>
        <v>787621.53849168227</v>
      </c>
      <c r="W95" s="118">
        <f t="shared" si="0"/>
        <v>617496.03722632572</v>
      </c>
      <c r="X95" s="118">
        <f t="shared" si="0"/>
        <v>1900582.4371654987</v>
      </c>
      <c r="Y95" s="118">
        <f t="shared" si="0"/>
        <v>36849560.180021547</v>
      </c>
      <c r="Z95" s="118">
        <f t="shared" si="0"/>
        <v>332780.27619606454</v>
      </c>
      <c r="AA95" s="118">
        <f t="shared" si="0"/>
        <v>19858.948914921617</v>
      </c>
      <c r="AB95" s="118">
        <f t="shared" si="0"/>
        <v>2736092.4295545979</v>
      </c>
      <c r="AC95" s="118">
        <f t="shared" si="0"/>
        <v>972867.77215037926</v>
      </c>
      <c r="AD95" s="118">
        <f t="shared" si="0"/>
        <v>3579996.4094326328</v>
      </c>
      <c r="AE95" s="118">
        <f t="shared" si="0"/>
        <v>2130710.2871739613</v>
      </c>
      <c r="AF95" s="118">
        <f t="shared" si="0"/>
        <v>57284.584768892542</v>
      </c>
      <c r="AG95" s="118">
        <f t="shared" si="0"/>
        <v>49341.222183153455</v>
      </c>
      <c r="AH95" s="118">
        <f t="shared" si="0"/>
        <v>218876.7314785471</v>
      </c>
      <c r="AI95" s="118">
        <f t="shared" si="0"/>
        <v>358396.90319570422</v>
      </c>
      <c r="AJ95" s="118">
        <f t="shared" si="0"/>
        <v>10103566.339937873</v>
      </c>
      <c r="AK95" s="119">
        <f t="shared" si="0"/>
        <v>81553.862657672697</v>
      </c>
    </row>
    <row r="96" spans="1:37" ht="15" thickTop="1" x14ac:dyDescent="0.3">
      <c r="A96" s="93" t="s">
        <v>74</v>
      </c>
      <c r="B96" s="94"/>
      <c r="C96" s="94"/>
      <c r="D96" s="95"/>
      <c r="E96" s="122" t="s">
        <v>113</v>
      </c>
      <c r="F96" s="123" t="s">
        <v>122</v>
      </c>
      <c r="G96" s="124" t="s">
        <v>123</v>
      </c>
    </row>
    <row r="97" spans="1:30" x14ac:dyDescent="0.3">
      <c r="A97" s="96" t="s">
        <v>33</v>
      </c>
      <c r="B97" s="94"/>
      <c r="C97" s="97">
        <f>C12+C26+C40+C54+C68+C82</f>
        <v>16600505.525657184</v>
      </c>
      <c r="D97" s="95"/>
      <c r="E97" s="108" t="s">
        <v>114</v>
      </c>
      <c r="F97" s="97">
        <f>F95+Q95+AB95</f>
        <v>14006709.198060138</v>
      </c>
      <c r="G97" s="103">
        <f>F97/$C$95</f>
        <v>0.24541095507231206</v>
      </c>
      <c r="AB97" t="s">
        <v>124</v>
      </c>
    </row>
    <row r="98" spans="1:30" x14ac:dyDescent="0.3">
      <c r="A98" s="96" t="s">
        <v>34</v>
      </c>
      <c r="B98" s="94"/>
      <c r="C98" s="97">
        <f>C13+C27+C41+C55+C69+C83</f>
        <v>12682955.332839673</v>
      </c>
      <c r="D98" s="95"/>
      <c r="E98" s="108" t="s">
        <v>115</v>
      </c>
      <c r="F98" s="97">
        <f>G95+R95+AC95</f>
        <v>3875448.0701061012</v>
      </c>
      <c r="G98" s="103">
        <f t="shared" ref="G98:G104" si="1">F98/$C$95</f>
        <v>6.7901560514271722E-2</v>
      </c>
      <c r="AB98" t="s">
        <v>125</v>
      </c>
      <c r="AD98" s="89">
        <f>AD13+AE13+AD17+AE17+AD21+AE21+AD27+AE27+AD31+AE31+AD35+AE35+AD41+AE41+AD45+AE45+AD55+AE55+AD69+AE69+AD73+AE73+AD77+AE77+AD83+AE83+AD87+AE87+AD91+AE91</f>
        <v>4292923.4346189247</v>
      </c>
    </row>
    <row r="99" spans="1:30" x14ac:dyDescent="0.3">
      <c r="A99" s="98" t="s">
        <v>75</v>
      </c>
      <c r="B99" s="120"/>
      <c r="C99" s="121">
        <f>SUM(C97:C98)</f>
        <v>29283460.85849686</v>
      </c>
      <c r="D99" s="104">
        <f>C99/$C$95</f>
        <v>0.51307427001494932</v>
      </c>
      <c r="E99" s="108" t="s">
        <v>116</v>
      </c>
      <c r="F99" s="97">
        <f>H95+S95+AD95</f>
        <v>18215691.146766506</v>
      </c>
      <c r="G99" s="103">
        <f t="shared" si="1"/>
        <v>0.31915634846258867</v>
      </c>
      <c r="J99">
        <f>D95/B95</f>
        <v>4.0832037290634142</v>
      </c>
      <c r="AD99" s="127">
        <f>AD98/C95</f>
        <v>7.5216128588437417E-2</v>
      </c>
    </row>
    <row r="100" spans="1:30" x14ac:dyDescent="0.3">
      <c r="A100" s="93" t="s">
        <v>76</v>
      </c>
      <c r="B100" s="94"/>
      <c r="C100" s="94"/>
      <c r="D100" s="104"/>
      <c r="E100" s="108" t="s">
        <v>117</v>
      </c>
      <c r="F100" s="97">
        <f>I95+T95+AE95</f>
        <v>14841043.912507206</v>
      </c>
      <c r="G100" s="103">
        <f t="shared" si="1"/>
        <v>0.26002929805545882</v>
      </c>
    </row>
    <row r="101" spans="1:30" x14ac:dyDescent="0.3">
      <c r="A101" s="96" t="s">
        <v>33</v>
      </c>
      <c r="B101" s="94"/>
      <c r="C101" s="97">
        <f>C16+C30+C44+C58+C72+C86</f>
        <v>9207427.7820553277</v>
      </c>
      <c r="D101" s="104"/>
      <c r="E101" s="108" t="s">
        <v>118</v>
      </c>
      <c r="F101" s="97">
        <f>J95+U95+AF95</f>
        <v>739841.7796934261</v>
      </c>
      <c r="G101" s="103">
        <f t="shared" si="1"/>
        <v>1.2962736299409193E-2</v>
      </c>
    </row>
    <row r="102" spans="1:30" x14ac:dyDescent="0.3">
      <c r="A102" s="96" t="s">
        <v>34</v>
      </c>
      <c r="B102" s="94"/>
      <c r="C102" s="97">
        <f>C17+C31+C45+C59+C73+C87</f>
        <v>9298700.1765504964</v>
      </c>
      <c r="D102" s="104"/>
      <c r="E102" s="108" t="s">
        <v>120</v>
      </c>
      <c r="F102" s="97">
        <f>K95+V95+AG95</f>
        <v>1169611.3985057818</v>
      </c>
      <c r="G102" s="103">
        <f t="shared" si="1"/>
        <v>2.0492711479333025E-2</v>
      </c>
    </row>
    <row r="103" spans="1:30" x14ac:dyDescent="0.3">
      <c r="A103" s="98" t="s">
        <v>77</v>
      </c>
      <c r="B103" s="120"/>
      <c r="C103" s="121">
        <f>SUM(C101:C102)</f>
        <v>18506127.958605826</v>
      </c>
      <c r="D103" s="104">
        <f>C103/$C$95</f>
        <v>0.32424507946812109</v>
      </c>
      <c r="E103" s="108" t="s">
        <v>119</v>
      </c>
      <c r="F103" s="97">
        <f>L95+W95+AH95</f>
        <v>946989.73919463006</v>
      </c>
      <c r="G103" s="103">
        <f t="shared" si="1"/>
        <v>1.6592166871831706E-2</v>
      </c>
    </row>
    <row r="104" spans="1:30" x14ac:dyDescent="0.3">
      <c r="A104" s="93" t="s">
        <v>78</v>
      </c>
      <c r="B104" s="94"/>
      <c r="C104" s="94"/>
      <c r="D104" s="104"/>
      <c r="E104" s="108" t="s">
        <v>121</v>
      </c>
      <c r="F104" s="97">
        <f>M95+X95+AI95</f>
        <v>3279171.4491846757</v>
      </c>
      <c r="G104" s="103">
        <f t="shared" si="1"/>
        <v>5.7454223244794871E-2</v>
      </c>
    </row>
    <row r="105" spans="1:30" x14ac:dyDescent="0.3">
      <c r="A105" s="96" t="s">
        <v>33</v>
      </c>
      <c r="B105" s="94"/>
      <c r="C105" s="97">
        <f>C20+C34+C48+C62+C76+C90</f>
        <v>2755539.4317595758</v>
      </c>
      <c r="D105" s="104"/>
      <c r="E105" s="125" t="s">
        <v>107</v>
      </c>
      <c r="F105" s="111">
        <f>SUM(F97:F104)</f>
        <v>57074506.694018468</v>
      </c>
      <c r="G105" s="126">
        <f>SUM(G97:G104)</f>
        <v>1</v>
      </c>
    </row>
    <row r="106" spans="1:30" x14ac:dyDescent="0.3">
      <c r="A106" s="96" t="s">
        <v>34</v>
      </c>
      <c r="B106" s="94"/>
      <c r="C106" s="97">
        <f>C21+C35+C49+C63+C77+C91</f>
        <v>6529378.445156212</v>
      </c>
      <c r="D106" s="104"/>
      <c r="E106" s="108"/>
      <c r="F106" s="94"/>
      <c r="G106" s="95"/>
    </row>
    <row r="107" spans="1:30" x14ac:dyDescent="0.3">
      <c r="A107" s="98" t="s">
        <v>79</v>
      </c>
      <c r="B107" s="120"/>
      <c r="C107" s="121">
        <f>SUM(C105:C106)</f>
        <v>9284917.8769157883</v>
      </c>
      <c r="D107" s="104">
        <f>C107/$C$95</f>
        <v>0.16268065051692981</v>
      </c>
      <c r="E107" s="108"/>
      <c r="F107" s="94"/>
      <c r="G107" s="95"/>
    </row>
    <row r="108" spans="1:30" ht="15" thickBot="1" x14ac:dyDescent="0.35">
      <c r="A108" s="100"/>
      <c r="B108" s="101"/>
      <c r="C108" s="101"/>
      <c r="D108" s="102"/>
      <c r="E108" s="100"/>
      <c r="F108" s="101"/>
      <c r="G108" s="102"/>
    </row>
    <row r="109" spans="1:30" ht="15" thickTop="1" x14ac:dyDescent="0.3">
      <c r="B109" s="85" t="s">
        <v>107</v>
      </c>
      <c r="C109" s="86">
        <f>C99+C103+C107</f>
        <v>57074506.694018476</v>
      </c>
    </row>
    <row r="110" spans="1:30" ht="15" thickBot="1" x14ac:dyDescent="0.35"/>
    <row r="111" spans="1:30" ht="15" thickTop="1" x14ac:dyDescent="0.3">
      <c r="A111" s="105" t="s">
        <v>110</v>
      </c>
      <c r="B111" s="106"/>
      <c r="C111" s="106"/>
      <c r="D111" s="107"/>
    </row>
    <row r="112" spans="1:30" x14ac:dyDescent="0.3">
      <c r="A112" s="108" t="s">
        <v>111</v>
      </c>
      <c r="B112" s="94"/>
      <c r="C112" s="99">
        <f>C97+C101+C105</f>
        <v>28563472.739472087</v>
      </c>
      <c r="D112" s="109">
        <f>C112/C95</f>
        <v>0.5004593888582064</v>
      </c>
    </row>
    <row r="113" spans="1:4" x14ac:dyDescent="0.3">
      <c r="A113" s="108" t="s">
        <v>112</v>
      </c>
      <c r="B113" s="94"/>
      <c r="C113" s="99">
        <f>C98+C102+C106</f>
        <v>28511033.954546381</v>
      </c>
      <c r="D113" s="109">
        <f>C113/C95</f>
        <v>0.49954061114179377</v>
      </c>
    </row>
    <row r="114" spans="1:4" x14ac:dyDescent="0.3">
      <c r="A114" s="108"/>
      <c r="B114" s="110" t="s">
        <v>107</v>
      </c>
      <c r="C114" s="111">
        <f>SUM(C112:C113)</f>
        <v>57074506.694018468</v>
      </c>
      <c r="D114" s="95"/>
    </row>
    <row r="115" spans="1:4" ht="15" thickBot="1" x14ac:dyDescent="0.35">
      <c r="A115" s="100"/>
      <c r="B115" s="101"/>
      <c r="C115" s="101"/>
      <c r="D115" s="102"/>
    </row>
    <row r="116" spans="1:4" ht="15" thickTop="1" x14ac:dyDescent="0.3"/>
    <row r="121" spans="1:4" x14ac:dyDescent="0.3">
      <c r="A121" t="s">
        <v>108</v>
      </c>
      <c r="B121" t="s">
        <v>109</v>
      </c>
    </row>
  </sheetData>
  <mergeCells count="19">
    <mergeCell ref="AB8:AI8"/>
    <mergeCell ref="AJ8:AJ9"/>
    <mergeCell ref="AK8:AK9"/>
    <mergeCell ref="AA7:AK7"/>
    <mergeCell ref="E8:E9"/>
    <mergeCell ref="F8:M8"/>
    <mergeCell ref="N8:N9"/>
    <mergeCell ref="O8:O9"/>
    <mergeCell ref="P8:P9"/>
    <mergeCell ref="Q8:X8"/>
    <mergeCell ref="Y8:Y9"/>
    <mergeCell ref="Z8:Z9"/>
    <mergeCell ref="AA8:AA9"/>
    <mergeCell ref="P7:Z7"/>
    <mergeCell ref="A7:A9"/>
    <mergeCell ref="B7:B9"/>
    <mergeCell ref="C7:C9"/>
    <mergeCell ref="D7:D9"/>
    <mergeCell ref="E7:O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/>
  </sheetPr>
  <dimension ref="A2:AH74"/>
  <sheetViews>
    <sheetView zoomScale="80" zoomScaleNormal="80" workbookViewId="0">
      <selection activeCell="A2" sqref="A2:Q18"/>
    </sheetView>
  </sheetViews>
  <sheetFormatPr defaultRowHeight="14.4" x14ac:dyDescent="0.3"/>
  <cols>
    <col min="1" max="1" width="44.109375" customWidth="1"/>
    <col min="2" max="2" width="14.6640625" customWidth="1"/>
    <col min="3" max="3" width="17.5546875" customWidth="1"/>
    <col min="4" max="4" width="12.88671875" customWidth="1"/>
    <col min="5" max="5" width="17.5546875" customWidth="1"/>
    <col min="6" max="6" width="13.6640625" customWidth="1"/>
    <col min="7" max="7" width="22.5546875" customWidth="1"/>
    <col min="8" max="8" width="14" customWidth="1"/>
    <col min="9" max="9" width="22.5546875" customWidth="1"/>
    <col min="10" max="10" width="12" customWidth="1"/>
    <col min="11" max="11" width="21.44140625" customWidth="1"/>
    <col min="12" max="12" width="13" customWidth="1"/>
    <col min="13" max="13" width="21.6640625" customWidth="1"/>
    <col min="14" max="14" width="11.6640625" customWidth="1"/>
    <col min="15" max="15" width="21.6640625" customWidth="1"/>
    <col min="16" max="16" width="16.33203125" customWidth="1"/>
    <col min="17" max="17" width="22" customWidth="1"/>
    <col min="18" max="18" width="8.109375" bestFit="1" customWidth="1"/>
    <col min="19" max="19" width="8.88671875" bestFit="1" customWidth="1"/>
    <col min="20" max="20" width="12.33203125" bestFit="1" customWidth="1"/>
    <col min="21" max="21" width="13.44140625" customWidth="1"/>
    <col min="22" max="22" width="12" customWidth="1"/>
    <col min="23" max="23" width="9.33203125" bestFit="1" customWidth="1"/>
    <col min="24" max="25" width="9.88671875" bestFit="1" customWidth="1"/>
    <col min="26" max="26" width="10" bestFit="1" customWidth="1"/>
    <col min="27" max="27" width="9.88671875" bestFit="1" customWidth="1"/>
    <col min="28" max="28" width="7.109375" bestFit="1" customWidth="1"/>
    <col min="29" max="29" width="8.109375" bestFit="1" customWidth="1"/>
    <col min="30" max="30" width="8.88671875" bestFit="1" customWidth="1"/>
    <col min="31" max="31" width="12.33203125" bestFit="1" customWidth="1"/>
    <col min="32" max="32" width="14.44140625" customWidth="1"/>
    <col min="33" max="33" width="12.6640625" customWidth="1"/>
  </cols>
  <sheetData>
    <row r="2" spans="1:34" ht="15" customHeight="1" x14ac:dyDescent="0.3">
      <c r="A2" s="207" t="s">
        <v>97</v>
      </c>
      <c r="B2" s="210" t="s">
        <v>98</v>
      </c>
      <c r="C2" s="213" t="s">
        <v>84</v>
      </c>
      <c r="D2" s="210" t="s">
        <v>99</v>
      </c>
      <c r="E2" s="213" t="s">
        <v>85</v>
      </c>
      <c r="F2" s="216" t="s">
        <v>69</v>
      </c>
      <c r="G2" s="217"/>
      <c r="H2" s="217"/>
      <c r="I2" s="218"/>
      <c r="J2" s="219" t="s">
        <v>2</v>
      </c>
      <c r="K2" s="220"/>
      <c r="L2" s="220"/>
      <c r="M2" s="221"/>
      <c r="N2" s="222" t="s">
        <v>83</v>
      </c>
      <c r="O2" s="222"/>
      <c r="P2" s="222"/>
      <c r="Q2" s="223"/>
      <c r="AH2" s="66"/>
    </row>
    <row r="3" spans="1:34" ht="15" customHeight="1" x14ac:dyDescent="0.3">
      <c r="A3" s="208"/>
      <c r="B3" s="211"/>
      <c r="C3" s="214"/>
      <c r="D3" s="211"/>
      <c r="E3" s="214"/>
      <c r="F3" s="136" t="s">
        <v>9</v>
      </c>
      <c r="G3" s="224" t="s">
        <v>86</v>
      </c>
      <c r="H3" s="136" t="s">
        <v>72</v>
      </c>
      <c r="I3" s="224" t="s">
        <v>87</v>
      </c>
      <c r="J3" s="136" t="s">
        <v>9</v>
      </c>
      <c r="K3" s="224" t="s">
        <v>88</v>
      </c>
      <c r="L3" s="197" t="s">
        <v>82</v>
      </c>
      <c r="M3" s="224" t="s">
        <v>89</v>
      </c>
      <c r="N3" s="136" t="s">
        <v>9</v>
      </c>
      <c r="O3" s="224" t="s">
        <v>88</v>
      </c>
      <c r="P3" s="136" t="s">
        <v>11</v>
      </c>
      <c r="Q3" s="224" t="s">
        <v>89</v>
      </c>
    </row>
    <row r="4" spans="1:34" ht="15.75" customHeight="1" thickBot="1" x14ac:dyDescent="0.35">
      <c r="A4" s="209"/>
      <c r="B4" s="212"/>
      <c r="C4" s="215"/>
      <c r="D4" s="212"/>
      <c r="E4" s="215"/>
      <c r="F4" s="137" t="s">
        <v>17</v>
      </c>
      <c r="G4" s="225"/>
      <c r="H4" s="137" t="s">
        <v>26</v>
      </c>
      <c r="I4" s="225"/>
      <c r="J4" s="137" t="s">
        <v>27</v>
      </c>
      <c r="K4" s="225"/>
      <c r="L4" s="171" t="s">
        <v>28</v>
      </c>
      <c r="M4" s="225"/>
      <c r="N4" s="137" t="s">
        <v>29</v>
      </c>
      <c r="O4" s="225"/>
      <c r="P4" s="137" t="s">
        <v>30</v>
      </c>
      <c r="Q4" s="225"/>
    </row>
    <row r="5" spans="1:34" ht="15" thickTop="1" x14ac:dyDescent="0.3">
      <c r="A5" s="74" t="s">
        <v>41</v>
      </c>
      <c r="B5" s="60"/>
      <c r="C5" s="61"/>
      <c r="D5" s="8"/>
      <c r="E5" s="8"/>
      <c r="F5" s="52"/>
      <c r="G5" s="8"/>
      <c r="H5" s="8"/>
      <c r="I5" s="8"/>
      <c r="J5" s="52"/>
      <c r="K5" s="8"/>
      <c r="L5" s="8"/>
      <c r="M5" s="8"/>
      <c r="N5" s="52"/>
      <c r="O5" s="8"/>
      <c r="P5" s="8"/>
      <c r="Q5" s="67"/>
    </row>
    <row r="6" spans="1:34" x14ac:dyDescent="0.3">
      <c r="A6" s="16" t="s">
        <v>32</v>
      </c>
      <c r="B6" s="62"/>
      <c r="C6" s="63"/>
      <c r="D6" s="13"/>
      <c r="E6" s="13"/>
      <c r="F6" s="54"/>
      <c r="G6" s="13"/>
      <c r="H6" s="13"/>
      <c r="I6" s="13"/>
      <c r="J6" s="54"/>
      <c r="K6" s="13"/>
      <c r="L6" s="13"/>
      <c r="M6" s="13"/>
      <c r="N6" s="54"/>
      <c r="O6" s="13"/>
      <c r="P6" s="13"/>
      <c r="Q6" s="68"/>
    </row>
    <row r="7" spans="1:34" x14ac:dyDescent="0.3">
      <c r="A7" s="20" t="s">
        <v>33</v>
      </c>
      <c r="B7" s="62">
        <v>7911.5632756683499</v>
      </c>
      <c r="C7" s="63">
        <f>B7-'Benchmark 2015'!D25</f>
        <v>-6853.189742969842</v>
      </c>
      <c r="D7" s="13">
        <v>3149457.456431638</v>
      </c>
      <c r="E7" s="13">
        <f>D7-'Benchmark 2015'!E25</f>
        <v>-2637056.90323031</v>
      </c>
      <c r="F7" s="54">
        <v>2321.3251666416454</v>
      </c>
      <c r="G7" s="13">
        <f>F7-'Benchmark 2015'!G25</f>
        <v>-1187.5828677417726</v>
      </c>
      <c r="H7" s="13">
        <v>1183204.3249969436</v>
      </c>
      <c r="I7" s="13">
        <f>H7-'Benchmark 2015'!P25</f>
        <v>-265759.69192197849</v>
      </c>
      <c r="J7" s="54">
        <v>4386.7435357390932</v>
      </c>
      <c r="K7" s="13">
        <f>J7-'Benchmark 2015'!S25</f>
        <v>-4390.7791688108191</v>
      </c>
      <c r="L7" s="13">
        <v>1551589.5843020263</v>
      </c>
      <c r="M7" s="13">
        <f>L7-'Benchmark 2015'!AB25</f>
        <v>-1846447.1617494537</v>
      </c>
      <c r="N7" s="54">
        <v>1203.4945732876115</v>
      </c>
      <c r="O7" s="13">
        <f>N7-'Benchmark 2015'!AE25</f>
        <v>-1274.8277064172501</v>
      </c>
      <c r="P7" s="13">
        <v>414663.54713266745</v>
      </c>
      <c r="Q7" s="68">
        <f>P7-'Benchmark 2015'!AN25</f>
        <v>-524850.04955887864</v>
      </c>
    </row>
    <row r="8" spans="1:34" x14ac:dyDescent="0.3">
      <c r="A8" s="20" t="s">
        <v>34</v>
      </c>
      <c r="B8" s="62">
        <v>1694.5795188813913</v>
      </c>
      <c r="C8" s="63">
        <f>B8-'Benchmark 2015'!D26</f>
        <v>-1540.1266864546396</v>
      </c>
      <c r="D8" s="13">
        <v>1032232.245206659</v>
      </c>
      <c r="E8" s="13">
        <f>D8-'Benchmark 2015'!E26</f>
        <v>-990812.15521991742</v>
      </c>
      <c r="F8" s="54">
        <v>299.96900720887703</v>
      </c>
      <c r="G8" s="13">
        <f>F8-'Benchmark 2015'!G26</f>
        <v>-107.83170878935636</v>
      </c>
      <c r="H8" s="13">
        <v>191776.8253688181</v>
      </c>
      <c r="I8" s="13">
        <f>H8-'Benchmark 2015'!P26</f>
        <v>-60123.688151790906</v>
      </c>
      <c r="J8" s="54">
        <v>845.80140446879136</v>
      </c>
      <c r="K8" s="13">
        <f>J8-'Benchmark 2015'!S26</f>
        <v>-1010.0419268940095</v>
      </c>
      <c r="L8" s="13">
        <v>496694.26134296728</v>
      </c>
      <c r="M8" s="13">
        <f>L8-'Benchmark 2015'!AB26</f>
        <v>-696162.42785510875</v>
      </c>
      <c r="N8" s="54">
        <v>548.8091072037231</v>
      </c>
      <c r="O8" s="13">
        <f>N8-'Benchmark 2015'!AE26</f>
        <v>-422.25305077127371</v>
      </c>
      <c r="P8" s="13">
        <v>343761.15849487332</v>
      </c>
      <c r="Q8" s="68">
        <f>P8-'Benchmark 2015'!AN26</f>
        <v>-234526.03921301826</v>
      </c>
    </row>
    <row r="9" spans="1:34" x14ac:dyDescent="0.3">
      <c r="A9" s="21" t="s">
        <v>35</v>
      </c>
      <c r="B9" s="64">
        <v>9606.1427945497417</v>
      </c>
      <c r="C9" s="65">
        <f>B9-'Benchmark 2015'!D27</f>
        <v>-8393.3164294244816</v>
      </c>
      <c r="D9" s="22">
        <v>4181689.7016382972</v>
      </c>
      <c r="E9" s="22">
        <f>D9-'Benchmark 2015'!E27</f>
        <v>-3627869.0584502276</v>
      </c>
      <c r="F9" s="56">
        <v>2621.2941738505224</v>
      </c>
      <c r="G9" s="22">
        <f>F9-'Benchmark 2015'!G27</f>
        <v>-1295.4145765311291</v>
      </c>
      <c r="H9" s="22">
        <v>1374981.1503657617</v>
      </c>
      <c r="I9" s="22">
        <f>H9-'Benchmark 2015'!P27</f>
        <v>-325883.38007376925</v>
      </c>
      <c r="J9" s="56">
        <v>5232.5449402078848</v>
      </c>
      <c r="K9" s="22">
        <f>J9-'Benchmark 2015'!S27</f>
        <v>-5400.8210957048286</v>
      </c>
      <c r="L9" s="22">
        <v>2048283.8456449949</v>
      </c>
      <c r="M9" s="22">
        <f>L9-'Benchmark 2015'!AB27</f>
        <v>-2542609.5896045612</v>
      </c>
      <c r="N9" s="56">
        <v>1752.3036804913345</v>
      </c>
      <c r="O9" s="22">
        <f>N9-'Benchmark 2015'!AE27</f>
        <v>-1697.0807571885239</v>
      </c>
      <c r="P9" s="22">
        <v>758424.70562754059</v>
      </c>
      <c r="Q9" s="69">
        <f>P9-'Benchmark 2015'!AN27</f>
        <v>-759376.08877189667</v>
      </c>
    </row>
    <row r="10" spans="1:34" x14ac:dyDescent="0.3">
      <c r="A10" s="16" t="s">
        <v>36</v>
      </c>
      <c r="B10" s="62"/>
      <c r="C10" s="63">
        <f>B10-'Benchmark 2015'!D28</f>
        <v>0</v>
      </c>
      <c r="D10" s="13"/>
      <c r="E10" s="13">
        <f>D10-'Benchmark 2015'!E28</f>
        <v>0</v>
      </c>
      <c r="F10" s="54"/>
      <c r="G10" s="13">
        <f>F10-'Benchmark 2015'!G28</f>
        <v>0</v>
      </c>
      <c r="H10" s="13"/>
      <c r="I10" s="13">
        <f>H10-'Benchmark 2015'!P28</f>
        <v>0</v>
      </c>
      <c r="J10" s="54"/>
      <c r="K10" s="13">
        <f>J10-'Benchmark 2015'!S28</f>
        <v>0</v>
      </c>
      <c r="L10" s="13"/>
      <c r="M10" s="13">
        <f>L10-'Benchmark 2015'!AB28</f>
        <v>0</v>
      </c>
      <c r="N10" s="54"/>
      <c r="O10" s="13">
        <f>N10-'Benchmark 2015'!AE28</f>
        <v>0</v>
      </c>
      <c r="P10" s="13"/>
      <c r="Q10" s="68">
        <f>P10-'Benchmark 2015'!AN28</f>
        <v>0</v>
      </c>
    </row>
    <row r="11" spans="1:34" x14ac:dyDescent="0.3">
      <c r="A11" s="20" t="s">
        <v>33</v>
      </c>
      <c r="B11" s="62">
        <v>8446.1395078359546</v>
      </c>
      <c r="C11" s="63">
        <f>B11-'Benchmark 2015'!D29</f>
        <v>253.48071718520987</v>
      </c>
      <c r="D11" s="13">
        <v>2637130.6124085928</v>
      </c>
      <c r="E11" s="13">
        <f>D11-'Benchmark 2015'!E29</f>
        <v>65767.078035133425</v>
      </c>
      <c r="F11" s="54">
        <v>1321.9845025069465</v>
      </c>
      <c r="G11" s="13">
        <f>F11-'Benchmark 2015'!G29</f>
        <v>-28.244406985428441</v>
      </c>
      <c r="H11" s="13">
        <v>393453.22841813928</v>
      </c>
      <c r="I11" s="13">
        <f>H11-'Benchmark 2015'!P29</f>
        <v>-9257.4286311354954</v>
      </c>
      <c r="J11" s="54">
        <v>5788.7365033446413</v>
      </c>
      <c r="K11" s="13">
        <f>J11-'Benchmark 2015'!S29</f>
        <v>192.85681906576883</v>
      </c>
      <c r="L11" s="13">
        <v>1783968.7123954627</v>
      </c>
      <c r="M11" s="13">
        <f>L11-'Benchmark 2015'!AB29</f>
        <v>29986.285515220836</v>
      </c>
      <c r="N11" s="54">
        <v>1335.4185019843676</v>
      </c>
      <c r="O11" s="13">
        <f>N11-'Benchmark 2015'!AE29</f>
        <v>88.868305104870615</v>
      </c>
      <c r="P11" s="13">
        <v>459708.6715949924</v>
      </c>
      <c r="Q11" s="68">
        <f>P11-'Benchmark 2015'!AN29</f>
        <v>45038.221151049598</v>
      </c>
    </row>
    <row r="12" spans="1:34" x14ac:dyDescent="0.3">
      <c r="A12" s="20" t="s">
        <v>34</v>
      </c>
      <c r="B12" s="62">
        <v>3980.9403457346871</v>
      </c>
      <c r="C12" s="63">
        <f>B12-'Benchmark 2015'!D30</f>
        <v>-372.52805704428556</v>
      </c>
      <c r="D12" s="13">
        <v>2680847.3475088924</v>
      </c>
      <c r="E12" s="13">
        <f>D12-'Benchmark 2015'!E30</f>
        <v>-288648.65966077708</v>
      </c>
      <c r="F12" s="54">
        <v>278.38279339972564</v>
      </c>
      <c r="G12" s="13">
        <f>F12-'Benchmark 2015'!G30</f>
        <v>-31.282953158531825</v>
      </c>
      <c r="H12" s="13">
        <v>183496.60600415451</v>
      </c>
      <c r="I12" s="13">
        <f>H12-'Benchmark 2015'!P30</f>
        <v>-30952.907475067972</v>
      </c>
      <c r="J12" s="54">
        <v>2405.6929293853914</v>
      </c>
      <c r="K12" s="13">
        <f>J12-'Benchmark 2015'!S30</f>
        <v>-341.97243885829312</v>
      </c>
      <c r="L12" s="13">
        <v>1610199.3536221778</v>
      </c>
      <c r="M12" s="13">
        <f>L12-'Benchmark 2015'!AB30</f>
        <v>-261519.87737877062</v>
      </c>
      <c r="N12" s="54">
        <v>1296.86462294957</v>
      </c>
      <c r="O12" s="13">
        <f>N12-'Benchmark 2015'!AE30</f>
        <v>0.72733497253921087</v>
      </c>
      <c r="P12" s="13">
        <v>887151.38788255921</v>
      </c>
      <c r="Q12" s="68">
        <f>P12-'Benchmark 2015'!AN30</f>
        <v>3824.1251930608414</v>
      </c>
    </row>
    <row r="13" spans="1:34" x14ac:dyDescent="0.3">
      <c r="A13" s="21" t="s">
        <v>37</v>
      </c>
      <c r="B13" s="64">
        <v>12427.079853570642</v>
      </c>
      <c r="C13" s="65">
        <f>B13-'Benchmark 2015'!D31</f>
        <v>-119.0473398590766</v>
      </c>
      <c r="D13" s="22">
        <v>5317977.9599174848</v>
      </c>
      <c r="E13" s="22">
        <f>D13-'Benchmark 2015'!E31</f>
        <v>-222881.58162564412</v>
      </c>
      <c r="F13" s="56">
        <v>1600.3672959066721</v>
      </c>
      <c r="G13" s="22">
        <f>F13-'Benchmark 2015'!G31</f>
        <v>-59.527360143960323</v>
      </c>
      <c r="H13" s="22">
        <v>576949.83442229405</v>
      </c>
      <c r="I13" s="22">
        <f>H13-'Benchmark 2015'!P31</f>
        <v>-40210.336106203147</v>
      </c>
      <c r="J13" s="56">
        <v>8194.4294327300322</v>
      </c>
      <c r="K13" s="22">
        <f>J13-'Benchmark 2015'!S31</f>
        <v>-149.11561979252474</v>
      </c>
      <c r="L13" s="22">
        <v>3394168.0660176408</v>
      </c>
      <c r="M13" s="22">
        <f>L13-'Benchmark 2015'!AB31</f>
        <v>-231533.59186354978</v>
      </c>
      <c r="N13" s="56">
        <v>2632.2831249339379</v>
      </c>
      <c r="O13" s="22">
        <f>N13-'Benchmark 2015'!AE31</f>
        <v>89.59564007741028</v>
      </c>
      <c r="P13" s="22">
        <v>1346860.0594775507</v>
      </c>
      <c r="Q13" s="69">
        <f>P13-'Benchmark 2015'!AN31</f>
        <v>48862.346344109625</v>
      </c>
    </row>
    <row r="14" spans="1:34" x14ac:dyDescent="0.3">
      <c r="A14" s="16" t="s">
        <v>38</v>
      </c>
      <c r="B14" s="62"/>
      <c r="C14" s="63">
        <f>B14-'Benchmark 2015'!D32</f>
        <v>0</v>
      </c>
      <c r="D14" s="13"/>
      <c r="E14" s="13">
        <f>D14-'Benchmark 2015'!E32</f>
        <v>0</v>
      </c>
      <c r="F14" s="54"/>
      <c r="G14" s="13">
        <f>F14-'Benchmark 2015'!G32</f>
        <v>0</v>
      </c>
      <c r="H14" s="13"/>
      <c r="I14" s="13">
        <f>H14-'Benchmark 2015'!P32</f>
        <v>0</v>
      </c>
      <c r="J14" s="54"/>
      <c r="K14" s="13">
        <f>J14-'Benchmark 2015'!S32</f>
        <v>0</v>
      </c>
      <c r="L14" s="13"/>
      <c r="M14" s="13">
        <f>L14-'Benchmark 2015'!AB32</f>
        <v>0</v>
      </c>
      <c r="N14" s="54"/>
      <c r="O14" s="13">
        <f>N14-'Benchmark 2015'!AE32</f>
        <v>0</v>
      </c>
      <c r="P14" s="13"/>
      <c r="Q14" s="68">
        <f>P14-'Benchmark 2015'!AN32</f>
        <v>0</v>
      </c>
    </row>
    <row r="15" spans="1:34" x14ac:dyDescent="0.3">
      <c r="A15" s="20" t="s">
        <v>33</v>
      </c>
      <c r="B15" s="62">
        <v>1509.643982328078</v>
      </c>
      <c r="C15" s="63">
        <f>B15-'Benchmark 2015'!D33</f>
        <v>-351.19983594331165</v>
      </c>
      <c r="D15" s="13">
        <v>625205.69272770698</v>
      </c>
      <c r="E15" s="13">
        <f>D15-'Benchmark 2015'!E33</f>
        <v>-70080.666992309853</v>
      </c>
      <c r="F15" s="54">
        <v>621.76227993496263</v>
      </c>
      <c r="G15" s="13">
        <f>F15-'Benchmark 2015'!G33</f>
        <v>-39.388304915817457</v>
      </c>
      <c r="H15" s="13">
        <v>328201.83200177626</v>
      </c>
      <c r="I15" s="13">
        <f>H15-'Benchmark 2015'!P33</f>
        <v>-3255.6190822988865</v>
      </c>
      <c r="J15" s="54">
        <v>839.06752245417545</v>
      </c>
      <c r="K15" s="13">
        <f>J15-'Benchmark 2015'!S33</f>
        <v>-256.17230125755384</v>
      </c>
      <c r="L15" s="13">
        <v>285453.68766999705</v>
      </c>
      <c r="M15" s="13">
        <f>L15-'Benchmark 2015'!AB33</f>
        <v>-54901.295914357528</v>
      </c>
      <c r="N15" s="54">
        <v>48.814179938939937</v>
      </c>
      <c r="O15" s="13">
        <f>N15-'Benchmark 2015'!AE33</f>
        <v>-55.639229769940265</v>
      </c>
      <c r="P15" s="13">
        <v>11550.173055933488</v>
      </c>
      <c r="Q15" s="68">
        <f>P15-'Benchmark 2015'!AN33</f>
        <v>-11923.751995653727</v>
      </c>
    </row>
    <row r="16" spans="1:34" x14ac:dyDescent="0.3">
      <c r="A16" s="20" t="s">
        <v>34</v>
      </c>
      <c r="B16" s="62">
        <v>1749.1438657746837</v>
      </c>
      <c r="C16" s="63">
        <f>B16-'Benchmark 2015'!D34</f>
        <v>-542.3833013522792</v>
      </c>
      <c r="D16" s="13">
        <v>949438.119828191</v>
      </c>
      <c r="E16" s="13">
        <f>D16-'Benchmark 2015'!E34</f>
        <v>-255740.38329988124</v>
      </c>
      <c r="F16" s="54">
        <v>359.43716308069514</v>
      </c>
      <c r="G16" s="13">
        <f>F16-'Benchmark 2015'!G34</f>
        <v>-75.709542410698305</v>
      </c>
      <c r="H16" s="13">
        <v>212990.91903097049</v>
      </c>
      <c r="I16" s="13">
        <f>H16-'Benchmark 2015'!P34</f>
        <v>-40105.869610574126</v>
      </c>
      <c r="J16" s="54">
        <v>1303.6523088072488</v>
      </c>
      <c r="K16" s="13">
        <f>J16-'Benchmark 2015'!S34</f>
        <v>-426.97431943673269</v>
      </c>
      <c r="L16" s="13">
        <v>698541.96173217066</v>
      </c>
      <c r="M16" s="13">
        <f>L16-'Benchmark 2015'!AB34</f>
        <v>-196697.69632474787</v>
      </c>
      <c r="N16" s="54">
        <v>86.054393886739746</v>
      </c>
      <c r="O16" s="13">
        <f>N16-'Benchmark 2015'!AE34</f>
        <v>-39.699439504848456</v>
      </c>
      <c r="P16" s="13">
        <v>37905.239065049849</v>
      </c>
      <c r="Q16" s="68">
        <f>P16-'Benchmark 2015'!AN34</f>
        <v>-18936.817364559458</v>
      </c>
    </row>
    <row r="17" spans="1:17" x14ac:dyDescent="0.3">
      <c r="A17" s="21" t="s">
        <v>39</v>
      </c>
      <c r="B17" s="64">
        <v>3258.7878481027619</v>
      </c>
      <c r="C17" s="65">
        <f>B17-'Benchmark 2015'!D35</f>
        <v>-893.58313729559086</v>
      </c>
      <c r="D17" s="22">
        <v>1574643.8125558977</v>
      </c>
      <c r="E17" s="22">
        <f>D17-'Benchmark 2015'!E35</f>
        <v>-325821.05029219203</v>
      </c>
      <c r="F17" s="56">
        <v>981.19944301565783</v>
      </c>
      <c r="G17" s="22">
        <f>F17-'Benchmark 2015'!G35</f>
        <v>-115.09784732651565</v>
      </c>
      <c r="H17" s="22">
        <v>541192.7510327464</v>
      </c>
      <c r="I17" s="22">
        <f>H17-'Benchmark 2015'!P35</f>
        <v>-43361.488692873507</v>
      </c>
      <c r="J17" s="56">
        <v>2142.7198312614241</v>
      </c>
      <c r="K17" s="22">
        <f>J17-'Benchmark 2015'!S35</f>
        <v>-683.14662069428641</v>
      </c>
      <c r="L17" s="22">
        <v>983995.64940216765</v>
      </c>
      <c r="M17" s="22">
        <f>L17-'Benchmark 2015'!AB35</f>
        <v>-251598.99223910575</v>
      </c>
      <c r="N17" s="56">
        <v>134.86857382567968</v>
      </c>
      <c r="O17" s="22">
        <f>N17-'Benchmark 2015'!AE35</f>
        <v>-95.338669274788742</v>
      </c>
      <c r="P17" s="22">
        <v>49455.412120983325</v>
      </c>
      <c r="Q17" s="69">
        <f>P17-'Benchmark 2015'!AN35</f>
        <v>-30860.569360213194</v>
      </c>
    </row>
    <row r="18" spans="1:17" x14ac:dyDescent="0.3">
      <c r="A18" s="75" t="s">
        <v>42</v>
      </c>
      <c r="B18" s="78">
        <v>25292.010496223145</v>
      </c>
      <c r="C18" s="79">
        <f>B18-'Benchmark 2015'!D36</f>
        <v>-9405.9469065791527</v>
      </c>
      <c r="D18" s="76">
        <v>11074311.474111678</v>
      </c>
      <c r="E18" s="76">
        <f>D18-'Benchmark 2015'!E36</f>
        <v>-4176571.6903680637</v>
      </c>
      <c r="F18" s="59">
        <v>5202.8609127728523</v>
      </c>
      <c r="G18" s="29">
        <f>F18-'Benchmark 2015'!G36</f>
        <v>-1470.0397840016058</v>
      </c>
      <c r="H18" s="29">
        <v>2493123.7358208033</v>
      </c>
      <c r="I18" s="29">
        <f>H18-'Benchmark 2015'!P36</f>
        <v>-409455.20487284474</v>
      </c>
      <c r="J18" s="59">
        <v>15569.694204199341</v>
      </c>
      <c r="K18" s="29">
        <f>J18-'Benchmark 2015'!S36</f>
        <v>-6233.083336191643</v>
      </c>
      <c r="L18" s="29">
        <v>6426447.561064804</v>
      </c>
      <c r="M18" s="29">
        <f>L18-'Benchmark 2015'!AB36</f>
        <v>-3025742.1737072151</v>
      </c>
      <c r="N18" s="59">
        <v>4519.4553792509514</v>
      </c>
      <c r="O18" s="29">
        <f>N18-'Benchmark 2015'!AE36</f>
        <v>-1702.8237863859022</v>
      </c>
      <c r="P18" s="29">
        <v>2154740.1772260759</v>
      </c>
      <c r="Q18" s="70">
        <f>P18-'Benchmark 2015'!AN36</f>
        <v>-741374.31178799877</v>
      </c>
    </row>
    <row r="19" spans="1:17" x14ac:dyDescent="0.3">
      <c r="A19" s="74" t="s">
        <v>47</v>
      </c>
      <c r="B19" s="60"/>
      <c r="C19" s="61"/>
      <c r="D19" s="8"/>
      <c r="E19" s="8"/>
      <c r="F19" s="52"/>
      <c r="G19" s="8"/>
      <c r="H19" s="8"/>
      <c r="I19" s="8"/>
      <c r="J19" s="52"/>
      <c r="K19" s="8"/>
      <c r="L19" s="8"/>
      <c r="M19" s="8"/>
      <c r="N19" s="52"/>
      <c r="O19" s="8"/>
      <c r="P19" s="8"/>
      <c r="Q19" s="67"/>
    </row>
    <row r="20" spans="1:17" x14ac:dyDescent="0.3">
      <c r="A20" s="16" t="s">
        <v>32</v>
      </c>
      <c r="B20" s="62"/>
      <c r="C20" s="63"/>
      <c r="D20" s="13"/>
      <c r="E20" s="13"/>
      <c r="F20" s="54"/>
      <c r="G20" s="13"/>
      <c r="H20" s="13"/>
      <c r="I20" s="13"/>
      <c r="J20" s="54"/>
      <c r="K20" s="13"/>
      <c r="L20" s="13"/>
      <c r="M20" s="13"/>
      <c r="N20" s="54"/>
      <c r="O20" s="13"/>
      <c r="P20" s="13"/>
      <c r="Q20" s="68"/>
    </row>
    <row r="21" spans="1:17" x14ac:dyDescent="0.3">
      <c r="A21" s="20" t="s">
        <v>33</v>
      </c>
      <c r="B21" s="62">
        <v>6759.9170022014878</v>
      </c>
      <c r="C21" s="63">
        <f>B21-'Benchmark 2015'!D67</f>
        <v>-177.53390864746416</v>
      </c>
      <c r="D21" s="13">
        <v>2319765.064423955</v>
      </c>
      <c r="E21" s="13">
        <f>D21-'Benchmark 2015'!E67</f>
        <v>-201177.9778891108</v>
      </c>
      <c r="F21" s="54">
        <v>1035.3702601060829</v>
      </c>
      <c r="G21" s="13">
        <f>F21-'Benchmark 2015'!G67</f>
        <v>-118.45623423078518</v>
      </c>
      <c r="H21" s="13">
        <v>385818.83964421682</v>
      </c>
      <c r="I21" s="13">
        <f>H21-'Benchmark 2015'!P67</f>
        <v>-87887.545437511115</v>
      </c>
      <c r="J21" s="54">
        <v>4745.8010196207388</v>
      </c>
      <c r="K21" s="13">
        <f>J21-'Benchmark 2015'!S67</f>
        <v>-178.13505110161168</v>
      </c>
      <c r="L21" s="13">
        <v>1633014.5909312186</v>
      </c>
      <c r="M21" s="13">
        <f>L21-'Benchmark 2015'!AB67</f>
        <v>-146927.91564134322</v>
      </c>
      <c r="N21" s="54">
        <v>978.74572247466608</v>
      </c>
      <c r="O21" s="13">
        <f>N21-'Benchmark 2015'!AE67</f>
        <v>119.05737668493202</v>
      </c>
      <c r="P21" s="13">
        <v>300931.63384851936</v>
      </c>
      <c r="Q21" s="68">
        <f>P21-'Benchmark 2015'!AN67</f>
        <v>33637.483189743361</v>
      </c>
    </row>
    <row r="22" spans="1:17" x14ac:dyDescent="0.3">
      <c r="A22" s="20" t="s">
        <v>34</v>
      </c>
      <c r="B22" s="62">
        <v>4800.0619747772471</v>
      </c>
      <c r="C22" s="63">
        <f>B22-'Benchmark 2015'!D68</f>
        <v>337.23151333188707</v>
      </c>
      <c r="D22" s="13">
        <v>3450779.7396004465</v>
      </c>
      <c r="E22" s="13">
        <f>D22-'Benchmark 2015'!E68</f>
        <v>331815.94047064194</v>
      </c>
      <c r="F22" s="54">
        <v>375.33430815600451</v>
      </c>
      <c r="G22" s="13">
        <f>F22-'Benchmark 2015'!G68</f>
        <v>-21.91105933851378</v>
      </c>
      <c r="H22" s="13">
        <v>272180.63444313762</v>
      </c>
      <c r="I22" s="13">
        <f>H22-'Benchmark 2015'!P68</f>
        <v>-2490.9031815454946</v>
      </c>
      <c r="J22" s="54">
        <v>3174.0839575419836</v>
      </c>
      <c r="K22" s="13">
        <f>J22-'Benchmark 2015'!S68</f>
        <v>270.30794529080231</v>
      </c>
      <c r="L22" s="13">
        <v>2300140.1330831968</v>
      </c>
      <c r="M22" s="13">
        <f>L22-'Benchmark 2015'!AB68</f>
        <v>265432.19027415104</v>
      </c>
      <c r="N22" s="54">
        <v>1250.6437090792592</v>
      </c>
      <c r="O22" s="13">
        <f>N22-'Benchmark 2015'!AE68</f>
        <v>88.834627379598942</v>
      </c>
      <c r="P22" s="13">
        <v>878458.97207411379</v>
      </c>
      <c r="Q22" s="68">
        <f>P22-'Benchmark 2015'!AN68</f>
        <v>68874.653378038201</v>
      </c>
    </row>
    <row r="23" spans="1:17" x14ac:dyDescent="0.3">
      <c r="A23" s="21" t="s">
        <v>35</v>
      </c>
      <c r="B23" s="64">
        <v>11559.978976978735</v>
      </c>
      <c r="C23" s="65">
        <f>B23-'Benchmark 2015'!D69</f>
        <v>159.69760468442291</v>
      </c>
      <c r="D23" s="22">
        <v>5770544.8040244011</v>
      </c>
      <c r="E23" s="22">
        <f>D23-'Benchmark 2015'!E69</f>
        <v>130637.96258153208</v>
      </c>
      <c r="F23" s="56">
        <v>1410.7045682620874</v>
      </c>
      <c r="G23" s="22">
        <f>F23-'Benchmark 2015'!G69</f>
        <v>-140.36729356929891</v>
      </c>
      <c r="H23" s="22">
        <v>657999.47408735449</v>
      </c>
      <c r="I23" s="22">
        <f>H23-'Benchmark 2015'!P69</f>
        <v>-90378.448619056493</v>
      </c>
      <c r="J23" s="56">
        <v>7919.8849771627229</v>
      </c>
      <c r="K23" s="22">
        <f>J23-'Benchmark 2015'!S69</f>
        <v>92.172894189190629</v>
      </c>
      <c r="L23" s="22">
        <v>3933154.7240144126</v>
      </c>
      <c r="M23" s="22">
        <f>L23-'Benchmark 2015'!AB69</f>
        <v>118504.27463280596</v>
      </c>
      <c r="N23" s="56">
        <v>2229.3894315539255</v>
      </c>
      <c r="O23" s="22">
        <f>N23-'Benchmark 2015'!AE69</f>
        <v>207.89200406453119</v>
      </c>
      <c r="P23" s="22">
        <v>1179390.6059226338</v>
      </c>
      <c r="Q23" s="69">
        <f>P23-'Benchmark 2015'!AN69</f>
        <v>102512.13656778238</v>
      </c>
    </row>
    <row r="24" spans="1:17" x14ac:dyDescent="0.3">
      <c r="A24" s="16" t="s">
        <v>36</v>
      </c>
      <c r="B24" s="62"/>
      <c r="C24" s="63">
        <f>B24-'Benchmark 2015'!D70</f>
        <v>0</v>
      </c>
      <c r="D24" s="13"/>
      <c r="E24" s="13">
        <f>D24-'Benchmark 2015'!E70</f>
        <v>0</v>
      </c>
      <c r="F24" s="54"/>
      <c r="G24" s="13">
        <f>F24-'Benchmark 2015'!G70</f>
        <v>0</v>
      </c>
      <c r="H24" s="13"/>
      <c r="I24" s="13">
        <f>H24-'Benchmark 2015'!P70</f>
        <v>0</v>
      </c>
      <c r="J24" s="54"/>
      <c r="K24" s="13">
        <f>J24-'Benchmark 2015'!S70</f>
        <v>0</v>
      </c>
      <c r="L24" s="13"/>
      <c r="M24" s="13">
        <f>L24-'Benchmark 2015'!AB70</f>
        <v>0</v>
      </c>
      <c r="N24" s="54"/>
      <c r="O24" s="13">
        <f>N24-'Benchmark 2015'!AE70</f>
        <v>0</v>
      </c>
      <c r="P24" s="13"/>
      <c r="Q24" s="68">
        <f>P24-'Benchmark 2015'!AN70</f>
        <v>0</v>
      </c>
    </row>
    <row r="25" spans="1:17" x14ac:dyDescent="0.3">
      <c r="A25" s="20" t="s">
        <v>33</v>
      </c>
      <c r="B25" s="62">
        <v>0.20071695824248381</v>
      </c>
      <c r="C25" s="63">
        <f>B25-'Benchmark 2015'!D71</f>
        <v>3.1984217468972176E-7</v>
      </c>
      <c r="D25" s="13">
        <v>60.474614499752676</v>
      </c>
      <c r="E25" s="13">
        <f>D25-'Benchmark 2015'!E71</f>
        <v>3.6974975621804305</v>
      </c>
      <c r="F25" s="54">
        <v>0.13680642761347692</v>
      </c>
      <c r="G25" s="13">
        <f>F25-'Benchmark 2015'!G71</f>
        <v>1.702130585090611E-7</v>
      </c>
      <c r="H25" s="13">
        <v>41.218818994947299</v>
      </c>
      <c r="I25" s="13">
        <f>H25-'Benchmark 2015'!P71</f>
        <v>2.5201593515761402</v>
      </c>
      <c r="J25" s="54">
        <v>6.3910530629006895E-2</v>
      </c>
      <c r="K25" s="13">
        <f>J25-'Benchmark 2015'!S71</f>
        <v>1.4962911618066066E-7</v>
      </c>
      <c r="L25" s="13">
        <v>19.255795504805377</v>
      </c>
      <c r="M25" s="13">
        <f>L25-'Benchmark 2015'!AB71</f>
        <v>1.1773382106042902</v>
      </c>
      <c r="N25" s="54">
        <v>0</v>
      </c>
      <c r="O25" s="13">
        <f>N25-'Benchmark 2015'!AE71</f>
        <v>0</v>
      </c>
      <c r="P25" s="13">
        <v>0</v>
      </c>
      <c r="Q25" s="68">
        <f>P25-'Benchmark 2015'!AN71</f>
        <v>0</v>
      </c>
    </row>
    <row r="26" spans="1:17" x14ac:dyDescent="0.3">
      <c r="A26" s="20" t="s">
        <v>34</v>
      </c>
      <c r="B26" s="62">
        <v>26.095011709304831</v>
      </c>
      <c r="C26" s="63">
        <f>B26-'Benchmark 2015'!D72</f>
        <v>2.6166502593127916E-5</v>
      </c>
      <c r="D26" s="13">
        <v>17647.496720852767</v>
      </c>
      <c r="E26" s="13">
        <f>D26-'Benchmark 2015'!E72</f>
        <v>-3.0174667615247017</v>
      </c>
      <c r="F26" s="54">
        <v>4.4396107310647555</v>
      </c>
      <c r="G26" s="13">
        <f>F26-'Benchmark 2015'!G72</f>
        <v>8.4761144529821308E-6</v>
      </c>
      <c r="H26" s="13">
        <v>2530.191802446921</v>
      </c>
      <c r="I26" s="13">
        <f>H26-'Benchmark 2015'!P72</f>
        <v>-0.49549517219429617</v>
      </c>
      <c r="J26" s="54">
        <v>17.353930546501477</v>
      </c>
      <c r="K26" s="13">
        <f>J26-'Benchmark 2015'!S72</f>
        <v>1.3717599792073543E-5</v>
      </c>
      <c r="L26" s="13">
        <v>12447.258366048842</v>
      </c>
      <c r="M26" s="13">
        <f>L26-'Benchmark 2015'!AB72</f>
        <v>-2.2544772676210414</v>
      </c>
      <c r="N26" s="54">
        <v>4.3014704317385979</v>
      </c>
      <c r="O26" s="13">
        <f>N26-'Benchmark 2015'!AE72</f>
        <v>3.9727883454077073E-6</v>
      </c>
      <c r="P26" s="13">
        <v>2670.0465523570056</v>
      </c>
      <c r="Q26" s="68">
        <f>P26-'Benchmark 2015'!AN72</f>
        <v>-0.26749432170890941</v>
      </c>
    </row>
    <row r="27" spans="1:17" x14ac:dyDescent="0.3">
      <c r="A27" s="21" t="s">
        <v>37</v>
      </c>
      <c r="B27" s="64">
        <v>26.295728667547316</v>
      </c>
      <c r="C27" s="65">
        <f>B27-'Benchmark 2015'!D73</f>
        <v>2.6486344768983372E-5</v>
      </c>
      <c r="D27" s="22">
        <v>17707.971335352522</v>
      </c>
      <c r="E27" s="22">
        <f>D27-'Benchmark 2015'!E73</f>
        <v>0.68003080065682298</v>
      </c>
      <c r="F27" s="56">
        <v>4.5764171586782325</v>
      </c>
      <c r="G27" s="22">
        <f>F27-'Benchmark 2015'!G73</f>
        <v>8.6463275117409921E-6</v>
      </c>
      <c r="H27" s="22">
        <v>2571.4106214418684</v>
      </c>
      <c r="I27" s="22">
        <f>H27-'Benchmark 2015'!P73</f>
        <v>2.0246641793819435</v>
      </c>
      <c r="J27" s="56">
        <v>17.417841077130483</v>
      </c>
      <c r="K27" s="22">
        <f>J27-'Benchmark 2015'!S73</f>
        <v>1.3867228908281959E-5</v>
      </c>
      <c r="L27" s="22">
        <v>12466.514161553649</v>
      </c>
      <c r="M27" s="22">
        <f>L27-'Benchmark 2015'!AB73</f>
        <v>-1.0771390570171206</v>
      </c>
      <c r="N27" s="56">
        <v>4.3014704317385979</v>
      </c>
      <c r="O27" s="22">
        <f>N27-'Benchmark 2015'!AE73</f>
        <v>3.9727883454077073E-6</v>
      </c>
      <c r="P27" s="22">
        <v>2670.0465523570056</v>
      </c>
      <c r="Q27" s="69">
        <f>P27-'Benchmark 2015'!AN73</f>
        <v>-0.26749432170890941</v>
      </c>
    </row>
    <row r="28" spans="1:17" x14ac:dyDescent="0.3">
      <c r="A28" s="16" t="s">
        <v>38</v>
      </c>
      <c r="B28" s="62"/>
      <c r="C28" s="63">
        <f>B28-'Benchmark 2015'!D74</f>
        <v>0</v>
      </c>
      <c r="D28" s="13"/>
      <c r="E28" s="13">
        <f>D28-'Benchmark 2015'!E74</f>
        <v>0</v>
      </c>
      <c r="F28" s="54"/>
      <c r="G28" s="13">
        <f>F28-'Benchmark 2015'!G74</f>
        <v>0</v>
      </c>
      <c r="H28" s="13"/>
      <c r="I28" s="13">
        <f>H28-'Benchmark 2015'!P74</f>
        <v>0</v>
      </c>
      <c r="J28" s="54"/>
      <c r="K28" s="13">
        <f>J28-'Benchmark 2015'!S74</f>
        <v>0</v>
      </c>
      <c r="L28" s="13"/>
      <c r="M28" s="13">
        <f>L28-'Benchmark 2015'!AB74</f>
        <v>0</v>
      </c>
      <c r="N28" s="54"/>
      <c r="O28" s="13">
        <f>N28-'Benchmark 2015'!AE74</f>
        <v>0</v>
      </c>
      <c r="P28" s="13"/>
      <c r="Q28" s="68">
        <f>P28-'Benchmark 2015'!AN74</f>
        <v>0</v>
      </c>
    </row>
    <row r="29" spans="1:17" x14ac:dyDescent="0.3">
      <c r="A29" s="20" t="s">
        <v>33</v>
      </c>
      <c r="B29" s="62">
        <v>0</v>
      </c>
      <c r="C29" s="63">
        <f>B29-'Benchmark 2015'!D75</f>
        <v>0</v>
      </c>
      <c r="D29" s="13">
        <v>0</v>
      </c>
      <c r="E29" s="13">
        <f>D29-'Benchmark 2015'!E75</f>
        <v>0</v>
      </c>
      <c r="F29" s="54">
        <v>0</v>
      </c>
      <c r="G29" s="13">
        <f>F29-'Benchmark 2015'!G75</f>
        <v>0</v>
      </c>
      <c r="H29" s="13">
        <v>0</v>
      </c>
      <c r="I29" s="13">
        <f>H29-'Benchmark 2015'!P75</f>
        <v>0</v>
      </c>
      <c r="J29" s="54">
        <v>0</v>
      </c>
      <c r="K29" s="13">
        <f>J29-'Benchmark 2015'!S75</f>
        <v>0</v>
      </c>
      <c r="L29" s="13">
        <v>0</v>
      </c>
      <c r="M29" s="13">
        <f>L29-'Benchmark 2015'!AB75</f>
        <v>0</v>
      </c>
      <c r="N29" s="54">
        <v>0</v>
      </c>
      <c r="O29" s="13">
        <f>N29-'Benchmark 2015'!AE75</f>
        <v>0</v>
      </c>
      <c r="P29" s="13">
        <v>0</v>
      </c>
      <c r="Q29" s="68">
        <f>P29-'Benchmark 2015'!AN75</f>
        <v>0</v>
      </c>
    </row>
    <row r="30" spans="1:17" x14ac:dyDescent="0.3">
      <c r="A30" s="20" t="s">
        <v>34</v>
      </c>
      <c r="B30" s="62">
        <v>0</v>
      </c>
      <c r="C30" s="63">
        <f>B30-'Benchmark 2015'!D76</f>
        <v>0</v>
      </c>
      <c r="D30" s="13">
        <v>0</v>
      </c>
      <c r="E30" s="13">
        <f>D30-'Benchmark 2015'!E76</f>
        <v>0</v>
      </c>
      <c r="F30" s="54">
        <v>0</v>
      </c>
      <c r="G30" s="13">
        <f>F30-'Benchmark 2015'!G76</f>
        <v>0</v>
      </c>
      <c r="H30" s="13">
        <v>0</v>
      </c>
      <c r="I30" s="13">
        <f>H30-'Benchmark 2015'!P76</f>
        <v>0</v>
      </c>
      <c r="J30" s="54">
        <v>0</v>
      </c>
      <c r="K30" s="13">
        <f>J30-'Benchmark 2015'!S76</f>
        <v>0</v>
      </c>
      <c r="L30" s="13">
        <v>0</v>
      </c>
      <c r="M30" s="13">
        <f>L30-'Benchmark 2015'!AB76</f>
        <v>0</v>
      </c>
      <c r="N30" s="54">
        <v>0</v>
      </c>
      <c r="O30" s="13">
        <f>N30-'Benchmark 2015'!AE76</f>
        <v>0</v>
      </c>
      <c r="P30" s="13">
        <v>0</v>
      </c>
      <c r="Q30" s="68">
        <f>P30-'Benchmark 2015'!AN76</f>
        <v>0</v>
      </c>
    </row>
    <row r="31" spans="1:17" x14ac:dyDescent="0.3">
      <c r="A31" s="21" t="s">
        <v>39</v>
      </c>
      <c r="B31" s="64">
        <v>0</v>
      </c>
      <c r="C31" s="65">
        <f>B31-'Benchmark 2015'!D77</f>
        <v>0</v>
      </c>
      <c r="D31" s="22">
        <v>0</v>
      </c>
      <c r="E31" s="22">
        <f>D31-'Benchmark 2015'!E77</f>
        <v>0</v>
      </c>
      <c r="F31" s="56">
        <v>0</v>
      </c>
      <c r="G31" s="22">
        <f>F31-'Benchmark 2015'!G77</f>
        <v>0</v>
      </c>
      <c r="H31" s="22">
        <v>0</v>
      </c>
      <c r="I31" s="22">
        <f>H31-'Benchmark 2015'!P77</f>
        <v>0</v>
      </c>
      <c r="J31" s="56">
        <v>0</v>
      </c>
      <c r="K31" s="22">
        <f>J31-'Benchmark 2015'!S77</f>
        <v>0</v>
      </c>
      <c r="L31" s="22">
        <v>0</v>
      </c>
      <c r="M31" s="22">
        <f>L31-'Benchmark 2015'!AB77</f>
        <v>0</v>
      </c>
      <c r="N31" s="56">
        <v>0</v>
      </c>
      <c r="O31" s="22">
        <f>N31-'Benchmark 2015'!AE77</f>
        <v>0</v>
      </c>
      <c r="P31" s="22">
        <v>0</v>
      </c>
      <c r="Q31" s="69">
        <f>P31-'Benchmark 2015'!AN77</f>
        <v>0</v>
      </c>
    </row>
    <row r="32" spans="1:17" x14ac:dyDescent="0.3">
      <c r="A32" s="75" t="s">
        <v>48</v>
      </c>
      <c r="B32" s="78">
        <v>11586.274705646283</v>
      </c>
      <c r="C32" s="79">
        <f>B32-'Benchmark 2015'!D78</f>
        <v>159.69763117076764</v>
      </c>
      <c r="D32" s="76">
        <v>5788252.7753597545</v>
      </c>
      <c r="E32" s="76">
        <f>D32-'Benchmark 2015'!E78</f>
        <v>130638.64261233341</v>
      </c>
      <c r="F32" s="59">
        <v>1415.2809854207655</v>
      </c>
      <c r="G32" s="29">
        <f>F32-'Benchmark 2015'!G78</f>
        <v>-140.36728492297152</v>
      </c>
      <c r="H32" s="29">
        <v>660570.88470879639</v>
      </c>
      <c r="I32" s="29">
        <f>H32-'Benchmark 2015'!P78</f>
        <v>-90376.423954877187</v>
      </c>
      <c r="J32" s="59">
        <v>7937.302818239853</v>
      </c>
      <c r="K32" s="29">
        <f>J32-'Benchmark 2015'!S78</f>
        <v>92.172908056419146</v>
      </c>
      <c r="L32" s="29">
        <v>3945621.2381759668</v>
      </c>
      <c r="M32" s="29">
        <f>L32-'Benchmark 2015'!AB78</f>
        <v>118503.19749374921</v>
      </c>
      <c r="N32" s="59">
        <v>2233.6909019856639</v>
      </c>
      <c r="O32" s="29">
        <f>N32-'Benchmark 2015'!AE78</f>
        <v>207.89200803731933</v>
      </c>
      <c r="P32" s="29">
        <v>1182060.6524749906</v>
      </c>
      <c r="Q32" s="70">
        <f>P32-'Benchmark 2015'!AN78</f>
        <v>102511.86907346058</v>
      </c>
    </row>
    <row r="33" spans="1:17" x14ac:dyDescent="0.3">
      <c r="A33" s="74" t="s">
        <v>51</v>
      </c>
      <c r="B33" s="60"/>
      <c r="C33" s="61"/>
      <c r="D33" s="8"/>
      <c r="E33" s="8"/>
      <c r="F33" s="52"/>
      <c r="G33" s="8"/>
      <c r="H33" s="8"/>
      <c r="I33" s="8"/>
      <c r="J33" s="52"/>
      <c r="K33" s="8"/>
      <c r="L33" s="8"/>
      <c r="M33" s="8"/>
      <c r="N33" s="52"/>
      <c r="O33" s="8"/>
      <c r="P33" s="8"/>
      <c r="Q33" s="67"/>
    </row>
    <row r="34" spans="1:17" x14ac:dyDescent="0.3">
      <c r="A34" s="16" t="s">
        <v>32</v>
      </c>
      <c r="B34" s="62"/>
      <c r="C34" s="63"/>
      <c r="D34" s="13"/>
      <c r="E34" s="13"/>
      <c r="F34" s="54"/>
      <c r="G34" s="13"/>
      <c r="H34" s="13"/>
      <c r="I34" s="13"/>
      <c r="J34" s="54"/>
      <c r="K34" s="13"/>
      <c r="L34" s="13"/>
      <c r="M34" s="13"/>
      <c r="N34" s="54"/>
      <c r="O34" s="13"/>
      <c r="P34" s="13"/>
      <c r="Q34" s="68"/>
    </row>
    <row r="35" spans="1:17" x14ac:dyDescent="0.3">
      <c r="A35" s="20" t="s">
        <v>33</v>
      </c>
      <c r="B35" s="62">
        <v>413.90161721149894</v>
      </c>
      <c r="C35" s="63">
        <f>B35-'Benchmark 2015'!D95</f>
        <v>131.72512540024957</v>
      </c>
      <c r="D35" s="13">
        <v>149550.06686648121</v>
      </c>
      <c r="E35" s="13">
        <f>D35-'Benchmark 2015'!E95</f>
        <v>-25924.559251947561</v>
      </c>
      <c r="F35" s="54">
        <v>77.423825392566258</v>
      </c>
      <c r="G35" s="13">
        <f>F35-'Benchmark 2015'!G95</f>
        <v>1.1254338135794768</v>
      </c>
      <c r="H35" s="13">
        <v>28234.317302366613</v>
      </c>
      <c r="I35" s="13">
        <f>H35-'Benchmark 2015'!P95</f>
        <v>-17156.613261922645</v>
      </c>
      <c r="J35" s="54">
        <v>300.6760201420326</v>
      </c>
      <c r="K35" s="13">
        <f>J35-'Benchmark 2015'!S95</f>
        <v>113.19151868682047</v>
      </c>
      <c r="L35" s="13">
        <v>111828.29840215344</v>
      </c>
      <c r="M35" s="13">
        <f>L35-'Benchmark 2015'!AB95</f>
        <v>-8306.6641125341994</v>
      </c>
      <c r="N35" s="54">
        <v>35.801771676900117</v>
      </c>
      <c r="O35" s="13">
        <f>N35-'Benchmark 2015'!AE95</f>
        <v>17.408172899849607</v>
      </c>
      <c r="P35" s="13">
        <v>9487.4511619611931</v>
      </c>
      <c r="Q35" s="68">
        <f>P35-'Benchmark 2015'!AN95</f>
        <v>-461.28187749067547</v>
      </c>
    </row>
    <row r="36" spans="1:17" x14ac:dyDescent="0.3">
      <c r="A36" s="20" t="s">
        <v>34</v>
      </c>
      <c r="B36" s="62">
        <v>194.74554631560076</v>
      </c>
      <c r="C36" s="63">
        <f>B36-'Benchmark 2015'!D96</f>
        <v>4.3059870103487867</v>
      </c>
      <c r="D36" s="13">
        <v>170215.65016751288</v>
      </c>
      <c r="E36" s="13">
        <f>D36-'Benchmark 2015'!E96</f>
        <v>-7337.1454757146421</v>
      </c>
      <c r="F36" s="54">
        <v>27.955994895685237</v>
      </c>
      <c r="G36" s="13">
        <f>F36-'Benchmark 2015'!G96</f>
        <v>26.816617509935387</v>
      </c>
      <c r="H36" s="13">
        <v>20520.621940361263</v>
      </c>
      <c r="I36" s="13">
        <f>H36-'Benchmark 2015'!P96</f>
        <v>19750.029076161245</v>
      </c>
      <c r="J36" s="54">
        <v>103.42080256892031</v>
      </c>
      <c r="K36" s="13">
        <f>J36-'Benchmark 2015'!S96</f>
        <v>-17.816529922281319</v>
      </c>
      <c r="L36" s="13">
        <v>92963.747869786326</v>
      </c>
      <c r="M36" s="13">
        <f>L36-'Benchmark 2015'!AB96</f>
        <v>-16400.957002801588</v>
      </c>
      <c r="N36" s="54">
        <v>63.368748850995217</v>
      </c>
      <c r="O36" s="13">
        <f>N36-'Benchmark 2015'!AE96</f>
        <v>-4.6941005773052922</v>
      </c>
      <c r="P36" s="13">
        <v>56731.280357365271</v>
      </c>
      <c r="Q36" s="68">
        <f>P36-'Benchmark 2015'!AN96</f>
        <v>-10686.217549074332</v>
      </c>
    </row>
    <row r="37" spans="1:17" x14ac:dyDescent="0.3">
      <c r="A37" s="21" t="s">
        <v>35</v>
      </c>
      <c r="B37" s="64">
        <v>608.64716352709968</v>
      </c>
      <c r="C37" s="65">
        <f>B37-'Benchmark 2015'!D97</f>
        <v>136.03111241059833</v>
      </c>
      <c r="D37" s="22">
        <v>319765.71703399409</v>
      </c>
      <c r="E37" s="22">
        <f>D37-'Benchmark 2015'!E97</f>
        <v>-33261.704727662203</v>
      </c>
      <c r="F37" s="56">
        <v>105.37982028825149</v>
      </c>
      <c r="G37" s="22">
        <f>F37-'Benchmark 2015'!G97</f>
        <v>27.94205132351486</v>
      </c>
      <c r="H37" s="22">
        <v>48754.93924272788</v>
      </c>
      <c r="I37" s="22">
        <f>H37-'Benchmark 2015'!P97</f>
        <v>2593.4158142386004</v>
      </c>
      <c r="J37" s="56">
        <v>404.09682271095289</v>
      </c>
      <c r="K37" s="22">
        <f>J37-'Benchmark 2015'!S97</f>
        <v>95.374988764539125</v>
      </c>
      <c r="L37" s="22">
        <v>204792.04627193973</v>
      </c>
      <c r="M37" s="22">
        <f>L37-'Benchmark 2015'!AB97</f>
        <v>-24707.621115335816</v>
      </c>
      <c r="N37" s="56">
        <v>99.170520527895334</v>
      </c>
      <c r="O37" s="22">
        <f>N37-'Benchmark 2015'!AE97</f>
        <v>12.714072322544311</v>
      </c>
      <c r="P37" s="22">
        <v>66218.731519326466</v>
      </c>
      <c r="Q37" s="69">
        <f>P37-'Benchmark 2015'!AN97</f>
        <v>-11147.499426565017</v>
      </c>
    </row>
    <row r="38" spans="1:17" x14ac:dyDescent="0.3">
      <c r="A38" s="16" t="s">
        <v>36</v>
      </c>
      <c r="B38" s="62"/>
      <c r="C38" s="63">
        <f>B38-'Benchmark 2015'!D98</f>
        <v>0</v>
      </c>
      <c r="D38" s="13"/>
      <c r="E38" s="13">
        <f>D38-'Benchmark 2015'!E98</f>
        <v>0</v>
      </c>
      <c r="F38" s="54"/>
      <c r="G38" s="13">
        <f>F38-'Benchmark 2015'!G98</f>
        <v>0</v>
      </c>
      <c r="H38" s="13"/>
      <c r="I38" s="13">
        <f>H38-'Benchmark 2015'!P98</f>
        <v>0</v>
      </c>
      <c r="J38" s="54"/>
      <c r="K38" s="13">
        <f>J38-'Benchmark 2015'!S98</f>
        <v>0</v>
      </c>
      <c r="L38" s="13"/>
      <c r="M38" s="13">
        <f>L38-'Benchmark 2015'!AB98</f>
        <v>0</v>
      </c>
      <c r="N38" s="54"/>
      <c r="O38" s="13">
        <f>N38-'Benchmark 2015'!AE98</f>
        <v>0</v>
      </c>
      <c r="P38" s="13"/>
      <c r="Q38" s="68">
        <f>P38-'Benchmark 2015'!AN98</f>
        <v>0</v>
      </c>
    </row>
    <row r="39" spans="1:17" x14ac:dyDescent="0.3">
      <c r="A39" s="20" t="s">
        <v>33</v>
      </c>
      <c r="B39" s="62">
        <v>0</v>
      </c>
      <c r="C39" s="63">
        <f>B39-'Benchmark 2015'!D99</f>
        <v>0</v>
      </c>
      <c r="D39" s="13">
        <v>0</v>
      </c>
      <c r="E39" s="13">
        <f>D39-'Benchmark 2015'!E99</f>
        <v>0</v>
      </c>
      <c r="F39" s="54">
        <v>0</v>
      </c>
      <c r="G39" s="13">
        <f>F39-'Benchmark 2015'!G99</f>
        <v>0</v>
      </c>
      <c r="H39" s="13">
        <v>0</v>
      </c>
      <c r="I39" s="13">
        <f>H39-'Benchmark 2015'!P99</f>
        <v>0</v>
      </c>
      <c r="J39" s="54">
        <v>0</v>
      </c>
      <c r="K39" s="13">
        <f>J39-'Benchmark 2015'!S99</f>
        <v>0</v>
      </c>
      <c r="L39" s="13">
        <v>0</v>
      </c>
      <c r="M39" s="13">
        <f>L39-'Benchmark 2015'!AB99</f>
        <v>0</v>
      </c>
      <c r="N39" s="54">
        <v>0</v>
      </c>
      <c r="O39" s="13">
        <f>N39-'Benchmark 2015'!AE99</f>
        <v>0</v>
      </c>
      <c r="P39" s="13">
        <v>0</v>
      </c>
      <c r="Q39" s="68">
        <f>P39-'Benchmark 2015'!AN99</f>
        <v>0</v>
      </c>
    </row>
    <row r="40" spans="1:17" x14ac:dyDescent="0.3">
      <c r="A40" s="20" t="s">
        <v>34</v>
      </c>
      <c r="B40" s="62">
        <v>0</v>
      </c>
      <c r="C40" s="63">
        <f>B40-'Benchmark 2015'!D100</f>
        <v>0</v>
      </c>
      <c r="D40" s="13">
        <v>0</v>
      </c>
      <c r="E40" s="13">
        <f>D40-'Benchmark 2015'!E100</f>
        <v>0</v>
      </c>
      <c r="F40" s="54">
        <v>0</v>
      </c>
      <c r="G40" s="13">
        <f>F40-'Benchmark 2015'!G100</f>
        <v>0</v>
      </c>
      <c r="H40" s="13">
        <v>0</v>
      </c>
      <c r="I40" s="13">
        <f>H40-'Benchmark 2015'!P100</f>
        <v>0</v>
      </c>
      <c r="J40" s="54">
        <v>0</v>
      </c>
      <c r="K40" s="13">
        <f>J40-'Benchmark 2015'!S100</f>
        <v>0</v>
      </c>
      <c r="L40" s="13">
        <v>0</v>
      </c>
      <c r="M40" s="13">
        <f>L40-'Benchmark 2015'!AB100</f>
        <v>0</v>
      </c>
      <c r="N40" s="54">
        <v>0</v>
      </c>
      <c r="O40" s="13">
        <f>N40-'Benchmark 2015'!AE100</f>
        <v>0</v>
      </c>
      <c r="P40" s="13">
        <v>0</v>
      </c>
      <c r="Q40" s="68">
        <f>P40-'Benchmark 2015'!AN100</f>
        <v>0</v>
      </c>
    </row>
    <row r="41" spans="1:17" x14ac:dyDescent="0.3">
      <c r="A41" s="21" t="s">
        <v>37</v>
      </c>
      <c r="B41" s="64">
        <v>0</v>
      </c>
      <c r="C41" s="65">
        <f>B41-'Benchmark 2015'!D101</f>
        <v>0</v>
      </c>
      <c r="D41" s="22">
        <v>0</v>
      </c>
      <c r="E41" s="22">
        <f>D41-'Benchmark 2015'!E101</f>
        <v>0</v>
      </c>
      <c r="F41" s="56">
        <v>0</v>
      </c>
      <c r="G41" s="22">
        <f>F41-'Benchmark 2015'!G101</f>
        <v>0</v>
      </c>
      <c r="H41" s="22">
        <v>0</v>
      </c>
      <c r="I41" s="22">
        <f>H41-'Benchmark 2015'!P101</f>
        <v>0</v>
      </c>
      <c r="J41" s="56">
        <v>0</v>
      </c>
      <c r="K41" s="22">
        <f>J41-'Benchmark 2015'!S101</f>
        <v>0</v>
      </c>
      <c r="L41" s="22">
        <v>0</v>
      </c>
      <c r="M41" s="22">
        <f>L41-'Benchmark 2015'!AB101</f>
        <v>0</v>
      </c>
      <c r="N41" s="56">
        <v>0</v>
      </c>
      <c r="O41" s="22">
        <f>N41-'Benchmark 2015'!AE101</f>
        <v>0</v>
      </c>
      <c r="P41" s="22">
        <v>0</v>
      </c>
      <c r="Q41" s="69">
        <f>P41-'Benchmark 2015'!AN101</f>
        <v>0</v>
      </c>
    </row>
    <row r="42" spans="1:17" x14ac:dyDescent="0.3">
      <c r="A42" s="16" t="s">
        <v>38</v>
      </c>
      <c r="B42" s="62"/>
      <c r="C42" s="63">
        <f>B42-'Benchmark 2015'!D102</f>
        <v>0</v>
      </c>
      <c r="D42" s="13"/>
      <c r="E42" s="13">
        <f>D42-'Benchmark 2015'!E102</f>
        <v>0</v>
      </c>
      <c r="F42" s="54"/>
      <c r="G42" s="13">
        <f>F42-'Benchmark 2015'!G102</f>
        <v>0</v>
      </c>
      <c r="H42" s="13"/>
      <c r="I42" s="13">
        <f>H42-'Benchmark 2015'!P102</f>
        <v>0</v>
      </c>
      <c r="J42" s="54"/>
      <c r="K42" s="13">
        <f>J42-'Benchmark 2015'!S102</f>
        <v>0</v>
      </c>
      <c r="L42" s="13"/>
      <c r="M42" s="13">
        <f>L42-'Benchmark 2015'!AB102</f>
        <v>0</v>
      </c>
      <c r="N42" s="54"/>
      <c r="O42" s="13">
        <f>N42-'Benchmark 2015'!AE102</f>
        <v>0</v>
      </c>
      <c r="P42" s="13"/>
      <c r="Q42" s="68">
        <f>P42-'Benchmark 2015'!AN102</f>
        <v>0</v>
      </c>
    </row>
    <row r="43" spans="1:17" x14ac:dyDescent="0.3">
      <c r="A43" s="20" t="s">
        <v>33</v>
      </c>
      <c r="B43" s="62">
        <v>0</v>
      </c>
      <c r="C43" s="63">
        <f>B43-'Benchmark 2015'!D103</f>
        <v>0</v>
      </c>
      <c r="D43" s="13">
        <v>0</v>
      </c>
      <c r="E43" s="13">
        <f>D43-'Benchmark 2015'!E103</f>
        <v>0</v>
      </c>
      <c r="F43" s="54">
        <v>0</v>
      </c>
      <c r="G43" s="13">
        <f>F43-'Benchmark 2015'!G103</f>
        <v>0</v>
      </c>
      <c r="H43" s="13">
        <v>0</v>
      </c>
      <c r="I43" s="13">
        <f>H43-'Benchmark 2015'!P103</f>
        <v>0</v>
      </c>
      <c r="J43" s="54">
        <v>0</v>
      </c>
      <c r="K43" s="13">
        <f>J43-'Benchmark 2015'!S103</f>
        <v>0</v>
      </c>
      <c r="L43" s="13">
        <v>0</v>
      </c>
      <c r="M43" s="13">
        <f>L43-'Benchmark 2015'!AB103</f>
        <v>0</v>
      </c>
      <c r="N43" s="54">
        <v>0</v>
      </c>
      <c r="O43" s="13">
        <f>N43-'Benchmark 2015'!AE103</f>
        <v>0</v>
      </c>
      <c r="P43" s="13">
        <v>0</v>
      </c>
      <c r="Q43" s="68">
        <f>P43-'Benchmark 2015'!AN103</f>
        <v>0</v>
      </c>
    </row>
    <row r="44" spans="1:17" x14ac:dyDescent="0.3">
      <c r="A44" s="20" t="s">
        <v>34</v>
      </c>
      <c r="B44" s="62">
        <v>0</v>
      </c>
      <c r="C44" s="63">
        <f>B44-'Benchmark 2015'!D104</f>
        <v>0</v>
      </c>
      <c r="D44" s="13">
        <v>0</v>
      </c>
      <c r="E44" s="13">
        <f>D44-'Benchmark 2015'!E104</f>
        <v>0</v>
      </c>
      <c r="F44" s="54">
        <v>0</v>
      </c>
      <c r="G44" s="13">
        <f>F44-'Benchmark 2015'!G104</f>
        <v>0</v>
      </c>
      <c r="H44" s="13">
        <v>0</v>
      </c>
      <c r="I44" s="13">
        <f>H44-'Benchmark 2015'!P104</f>
        <v>0</v>
      </c>
      <c r="J44" s="54">
        <v>0</v>
      </c>
      <c r="K44" s="13">
        <f>J44-'Benchmark 2015'!S104</f>
        <v>0</v>
      </c>
      <c r="L44" s="13">
        <v>0</v>
      </c>
      <c r="M44" s="13">
        <f>L44-'Benchmark 2015'!AB104</f>
        <v>0</v>
      </c>
      <c r="N44" s="54">
        <v>0</v>
      </c>
      <c r="O44" s="13">
        <f>N44-'Benchmark 2015'!AE104</f>
        <v>0</v>
      </c>
      <c r="P44" s="13">
        <v>0</v>
      </c>
      <c r="Q44" s="68">
        <f>P44-'Benchmark 2015'!AN104</f>
        <v>0</v>
      </c>
    </row>
    <row r="45" spans="1:17" x14ac:dyDescent="0.3">
      <c r="A45" s="21" t="s">
        <v>39</v>
      </c>
      <c r="B45" s="64">
        <v>0</v>
      </c>
      <c r="C45" s="65">
        <f>B45-'Benchmark 2015'!D105</f>
        <v>0</v>
      </c>
      <c r="D45" s="22">
        <v>0</v>
      </c>
      <c r="E45" s="22">
        <f>D45-'Benchmark 2015'!E105</f>
        <v>0</v>
      </c>
      <c r="F45" s="56">
        <v>0</v>
      </c>
      <c r="G45" s="22">
        <f>F45-'Benchmark 2015'!G105</f>
        <v>0</v>
      </c>
      <c r="H45" s="22">
        <v>0</v>
      </c>
      <c r="I45" s="22">
        <f>H45-'Benchmark 2015'!P105</f>
        <v>0</v>
      </c>
      <c r="J45" s="56">
        <v>0</v>
      </c>
      <c r="K45" s="22">
        <f>J45-'Benchmark 2015'!S105</f>
        <v>0</v>
      </c>
      <c r="L45" s="22">
        <v>0</v>
      </c>
      <c r="M45" s="22">
        <f>L45-'Benchmark 2015'!AB105</f>
        <v>0</v>
      </c>
      <c r="N45" s="56">
        <v>0</v>
      </c>
      <c r="O45" s="22">
        <f>N45-'Benchmark 2015'!AE105</f>
        <v>0</v>
      </c>
      <c r="P45" s="22">
        <v>0</v>
      </c>
      <c r="Q45" s="69">
        <f>P45-'Benchmark 2015'!AN105</f>
        <v>0</v>
      </c>
    </row>
    <row r="46" spans="1:17" x14ac:dyDescent="0.3">
      <c r="A46" s="75" t="s">
        <v>52</v>
      </c>
      <c r="B46" s="78">
        <v>608.64716352709968</v>
      </c>
      <c r="C46" s="79">
        <f>B46-'Benchmark 2015'!D106</f>
        <v>136.03111241059833</v>
      </c>
      <c r="D46" s="76">
        <v>319765.71703399409</v>
      </c>
      <c r="E46" s="76">
        <f>D46-'Benchmark 2015'!E106</f>
        <v>-33261.704727662203</v>
      </c>
      <c r="F46" s="59">
        <v>105.37982028825149</v>
      </c>
      <c r="G46" s="29">
        <f>F46-'Benchmark 2015'!G106</f>
        <v>27.94205132351486</v>
      </c>
      <c r="H46" s="29">
        <v>48754.93924272788</v>
      </c>
      <c r="I46" s="29">
        <f>H46-'Benchmark 2015'!P106</f>
        <v>2593.4158142386004</v>
      </c>
      <c r="J46" s="59">
        <v>404.09682271095289</v>
      </c>
      <c r="K46" s="29">
        <f>J46-'Benchmark 2015'!S106</f>
        <v>95.374988764539125</v>
      </c>
      <c r="L46" s="29">
        <v>204792.04627193973</v>
      </c>
      <c r="M46" s="29">
        <f>L46-'Benchmark 2015'!AB106</f>
        <v>-24707.621115335816</v>
      </c>
      <c r="N46" s="59">
        <v>99.170520527895334</v>
      </c>
      <c r="O46" s="29">
        <f>N46-'Benchmark 2015'!AE106</f>
        <v>12.714072322544311</v>
      </c>
      <c r="P46" s="29">
        <v>66218.731519326466</v>
      </c>
      <c r="Q46" s="70">
        <f>P46-'Benchmark 2015'!AN106</f>
        <v>-11147.499426565017</v>
      </c>
    </row>
    <row r="47" spans="1:17" x14ac:dyDescent="0.3">
      <c r="A47" s="74" t="s">
        <v>80</v>
      </c>
      <c r="B47" s="60"/>
      <c r="C47" s="61"/>
      <c r="D47" s="8"/>
      <c r="E47" s="8"/>
      <c r="F47" s="52"/>
      <c r="G47" s="8"/>
      <c r="H47" s="8"/>
      <c r="I47" s="8"/>
      <c r="J47" s="52"/>
      <c r="K47" s="8"/>
      <c r="L47" s="8"/>
      <c r="M47" s="8"/>
      <c r="N47" s="52"/>
      <c r="O47" s="8"/>
      <c r="P47" s="8"/>
      <c r="Q47" s="67"/>
    </row>
    <row r="48" spans="1:17" x14ac:dyDescent="0.3">
      <c r="A48" s="16" t="s">
        <v>32</v>
      </c>
      <c r="B48" s="62"/>
      <c r="C48" s="63"/>
      <c r="D48" s="13"/>
      <c r="E48" s="13"/>
      <c r="F48" s="54"/>
      <c r="G48" s="13"/>
      <c r="H48" s="13"/>
      <c r="I48" s="13"/>
      <c r="J48" s="54"/>
      <c r="K48" s="13"/>
      <c r="L48" s="13"/>
      <c r="M48" s="13"/>
      <c r="N48" s="54"/>
      <c r="O48" s="13"/>
      <c r="P48" s="13"/>
      <c r="Q48" s="68"/>
    </row>
    <row r="49" spans="1:17" x14ac:dyDescent="0.3">
      <c r="A49" s="20" t="s">
        <v>33</v>
      </c>
      <c r="B49" s="62">
        <v>8923.28234260114</v>
      </c>
      <c r="C49" s="63">
        <f>B49-'Benchmark 2015'!D151</f>
        <v>866.15384493652073</v>
      </c>
      <c r="D49" s="13">
        <v>3922146.2927687219</v>
      </c>
      <c r="E49" s="13">
        <f>D49-'Benchmark 2015'!E151</f>
        <v>495715.55608730111</v>
      </c>
      <c r="F49" s="54">
        <v>2166.3431465333092</v>
      </c>
      <c r="G49" s="13">
        <f>F49-'Benchmark 2015'!G151</f>
        <v>170.75375918278178</v>
      </c>
      <c r="H49" s="13">
        <v>1037637.9908588387</v>
      </c>
      <c r="I49" s="13">
        <f>H49-'Benchmark 2015'!P151</f>
        <v>101657.61112217081</v>
      </c>
      <c r="J49" s="54">
        <v>6233.1142847285319</v>
      </c>
      <c r="K49" s="13">
        <f>J49-'Benchmark 2015'!S151</f>
        <v>658.50316799702068</v>
      </c>
      <c r="L49" s="13">
        <v>2646923.8181109019</v>
      </c>
      <c r="M49" s="13">
        <f>L49-'Benchmark 2015'!AB151</f>
        <v>366789.54840529989</v>
      </c>
      <c r="N49" s="54">
        <v>523.82491133929875</v>
      </c>
      <c r="O49" s="13">
        <f>N49-'Benchmark 2015'!AE151</f>
        <v>36.896917756718324</v>
      </c>
      <c r="P49" s="13">
        <v>237584.48379898141</v>
      </c>
      <c r="Q49" s="68">
        <f>P49-'Benchmark 2015'!AN151</f>
        <v>27268.39655983058</v>
      </c>
    </row>
    <row r="50" spans="1:17" x14ac:dyDescent="0.3">
      <c r="A50" s="20" t="s">
        <v>34</v>
      </c>
      <c r="B50" s="62">
        <v>3748.305677762607</v>
      </c>
      <c r="C50" s="63">
        <f>B50-'Benchmark 2015'!D152</f>
        <v>1753.7483547774323</v>
      </c>
      <c r="D50" s="13">
        <v>3092168.1754855197</v>
      </c>
      <c r="E50" s="13">
        <f>D50-'Benchmark 2015'!E152</f>
        <v>1386955.7573739127</v>
      </c>
      <c r="F50" s="54">
        <v>280.00385276290842</v>
      </c>
      <c r="G50" s="13">
        <f>F50-'Benchmark 2015'!G152</f>
        <v>97.787031188888363</v>
      </c>
      <c r="H50" s="13">
        <v>198404.31551760848</v>
      </c>
      <c r="I50" s="13">
        <f>H50-'Benchmark 2015'!P152</f>
        <v>70491.122922922004</v>
      </c>
      <c r="J50" s="54">
        <v>2503.6585970035198</v>
      </c>
      <c r="K50" s="13">
        <f>J50-'Benchmark 2015'!S152</f>
        <v>1103.7796642887051</v>
      </c>
      <c r="L50" s="13">
        <v>2077006.2790749283</v>
      </c>
      <c r="M50" s="13">
        <f>L50-'Benchmark 2015'!AB152</f>
        <v>875806.90902437572</v>
      </c>
      <c r="N50" s="54">
        <v>964.64322799617878</v>
      </c>
      <c r="O50" s="13">
        <f>N50-'Benchmark 2015'!AE152</f>
        <v>552.18165929983866</v>
      </c>
      <c r="P50" s="13">
        <v>816757.58089298476</v>
      </c>
      <c r="Q50" s="68">
        <f>P50-'Benchmark 2015'!AN152</f>
        <v>440657.72542661685</v>
      </c>
    </row>
    <row r="51" spans="1:17" x14ac:dyDescent="0.3">
      <c r="A51" s="21" t="s">
        <v>35</v>
      </c>
      <c r="B51" s="64">
        <v>12671.588020363746</v>
      </c>
      <c r="C51" s="65">
        <f>B51-'Benchmark 2015'!D153</f>
        <v>2619.9021997139516</v>
      </c>
      <c r="D51" s="22">
        <v>7014314.4682542421</v>
      </c>
      <c r="E51" s="22">
        <f>D51-'Benchmark 2015'!E153</f>
        <v>1882671.3134612143</v>
      </c>
      <c r="F51" s="56">
        <v>2446.3469992962177</v>
      </c>
      <c r="G51" s="22">
        <f>F51-'Benchmark 2015'!G153</f>
        <v>268.54079037167003</v>
      </c>
      <c r="H51" s="22">
        <v>1236042.3063764467</v>
      </c>
      <c r="I51" s="22">
        <f>H51-'Benchmark 2015'!P153</f>
        <v>172148.73404509248</v>
      </c>
      <c r="J51" s="56">
        <v>8736.7728817320512</v>
      </c>
      <c r="K51" s="22">
        <f>J51-'Benchmark 2015'!S153</f>
        <v>1762.2828322857258</v>
      </c>
      <c r="L51" s="22">
        <v>4723930.0971858324</v>
      </c>
      <c r="M51" s="22">
        <f>L51-'Benchmark 2015'!AB153</f>
        <v>1242596.4574296777</v>
      </c>
      <c r="N51" s="56">
        <v>1488.4681393354776</v>
      </c>
      <c r="O51" s="22">
        <f>N51-'Benchmark 2015'!AE153</f>
        <v>589.07857705655715</v>
      </c>
      <c r="P51" s="22">
        <v>1054342.0646919662</v>
      </c>
      <c r="Q51" s="69">
        <f>P51-'Benchmark 2015'!AN153</f>
        <v>467926.12198644737</v>
      </c>
    </row>
    <row r="52" spans="1:17" x14ac:dyDescent="0.3">
      <c r="A52" s="16" t="s">
        <v>36</v>
      </c>
      <c r="B52" s="62"/>
      <c r="C52" s="63"/>
      <c r="D52" s="13"/>
      <c r="E52" s="13"/>
      <c r="F52" s="54"/>
      <c r="G52" s="13"/>
      <c r="H52" s="13"/>
      <c r="I52" s="13"/>
      <c r="J52" s="54"/>
      <c r="K52" s="13"/>
      <c r="L52" s="13"/>
      <c r="M52" s="13"/>
      <c r="N52" s="54"/>
      <c r="O52" s="13"/>
      <c r="P52" s="13"/>
      <c r="Q52" s="68"/>
    </row>
    <row r="53" spans="1:17" x14ac:dyDescent="0.3">
      <c r="A53" s="20" t="s">
        <v>33</v>
      </c>
      <c r="B53" s="62">
        <v>7783.9479610284125</v>
      </c>
      <c r="C53" s="63">
        <f>B53-'Benchmark 2015'!D155</f>
        <v>-43.464976603736432</v>
      </c>
      <c r="D53" s="13">
        <v>3026039.4339791262</v>
      </c>
      <c r="E53" s="13">
        <f>D53-'Benchmark 2015'!E155</f>
        <v>-46932.327841852326</v>
      </c>
      <c r="F53" s="54">
        <v>1443.8528303601304</v>
      </c>
      <c r="G53" s="13">
        <f>F53-'Benchmark 2015'!G155</f>
        <v>-40.504782685042755</v>
      </c>
      <c r="H53" s="13">
        <v>648843.94196236902</v>
      </c>
      <c r="I53" s="13">
        <f>H53-'Benchmark 2015'!P155</f>
        <v>6029.8384453661274</v>
      </c>
      <c r="J53" s="54">
        <v>5233.1198060398456</v>
      </c>
      <c r="K53" s="13">
        <f>J53-'Benchmark 2015'!S155</f>
        <v>-100.92560019857774</v>
      </c>
      <c r="L53" s="13">
        <v>1982953.7440548083</v>
      </c>
      <c r="M53" s="13">
        <f>L53-'Benchmark 2015'!AB155</f>
        <v>-93578.641932078637</v>
      </c>
      <c r="N53" s="54">
        <v>1106.9753246284363</v>
      </c>
      <c r="O53" s="13">
        <f>N53-'Benchmark 2015'!AE155</f>
        <v>97.965406279883155</v>
      </c>
      <c r="P53" s="13">
        <v>394241.74796195031</v>
      </c>
      <c r="Q53" s="68">
        <f>P53-'Benchmark 2015'!AN155</f>
        <v>40616.475644861697</v>
      </c>
    </row>
    <row r="54" spans="1:17" x14ac:dyDescent="0.3">
      <c r="A54" s="20" t="s">
        <v>34</v>
      </c>
      <c r="B54" s="62">
        <v>4914.86939797589</v>
      </c>
      <c r="C54" s="63">
        <f>B54-'Benchmark 2015'!D156</f>
        <v>-91.713500430516433</v>
      </c>
      <c r="D54" s="13">
        <v>3415146.0690789917</v>
      </c>
      <c r="E54" s="13">
        <f>D54-'Benchmark 2015'!E156</f>
        <v>-181904.96421513613</v>
      </c>
      <c r="F54" s="54">
        <v>460.9469708735993</v>
      </c>
      <c r="G54" s="13">
        <f>F54-'Benchmark 2015'!G156</f>
        <v>-15.017799827370879</v>
      </c>
      <c r="H54" s="13">
        <v>325616.26709977235</v>
      </c>
      <c r="I54" s="13">
        <f>H54-'Benchmark 2015'!P156</f>
        <v>-14418.206433922343</v>
      </c>
      <c r="J54" s="54">
        <v>2980.3716694632994</v>
      </c>
      <c r="K54" s="13">
        <f>J54-'Benchmark 2015'!S156</f>
        <v>-89.058639292755743</v>
      </c>
      <c r="L54" s="13">
        <v>2157389.1044848603</v>
      </c>
      <c r="M54" s="13">
        <f>L54-'Benchmark 2015'!AB156</f>
        <v>-131870.48013227805</v>
      </c>
      <c r="N54" s="54">
        <v>1473.5507576389909</v>
      </c>
      <c r="O54" s="13">
        <f>N54-'Benchmark 2015'!AE156</f>
        <v>12.362938689609791</v>
      </c>
      <c r="P54" s="13">
        <v>932140.69749435829</v>
      </c>
      <c r="Q54" s="68">
        <f>P54-'Benchmark 2015'!AN156</f>
        <v>-35616.277648936491</v>
      </c>
    </row>
    <row r="55" spans="1:17" x14ac:dyDescent="0.3">
      <c r="A55" s="21" t="s">
        <v>37</v>
      </c>
      <c r="B55" s="64">
        <v>12698.817359004302</v>
      </c>
      <c r="C55" s="65">
        <f>B55-'Benchmark 2015'!D157</f>
        <v>-135.17847703425286</v>
      </c>
      <c r="D55" s="22">
        <v>6441185.5030581178</v>
      </c>
      <c r="E55" s="22">
        <f>D55-'Benchmark 2015'!E157</f>
        <v>-228837.29205698706</v>
      </c>
      <c r="F55" s="56">
        <v>1904.7998012337298</v>
      </c>
      <c r="G55" s="22">
        <f>F55-'Benchmark 2015'!G157</f>
        <v>-55.522582512413464</v>
      </c>
      <c r="H55" s="22">
        <v>974460.20906214218</v>
      </c>
      <c r="I55" s="22">
        <f>H55-'Benchmark 2015'!P157</f>
        <v>-8388.3679885553429</v>
      </c>
      <c r="J55" s="56">
        <v>8213.4914755031459</v>
      </c>
      <c r="K55" s="22">
        <f>J55-'Benchmark 2015'!S157</f>
        <v>-189.98423949133212</v>
      </c>
      <c r="L55" s="22">
        <v>4140342.8485396677</v>
      </c>
      <c r="M55" s="22">
        <f>L55-'Benchmark 2015'!AB157</f>
        <v>-225449.12206435716</v>
      </c>
      <c r="N55" s="56">
        <v>2580.5260822674272</v>
      </c>
      <c r="O55" s="22">
        <f>N55-'Benchmark 2015'!AE157</f>
        <v>110.32834496949272</v>
      </c>
      <c r="P55" s="22">
        <v>1326382.4454563085</v>
      </c>
      <c r="Q55" s="69">
        <f>P55-'Benchmark 2015'!AN157</f>
        <v>5000.1979959253222</v>
      </c>
    </row>
    <row r="56" spans="1:17" x14ac:dyDescent="0.3">
      <c r="A56" s="16" t="s">
        <v>38</v>
      </c>
      <c r="B56" s="62"/>
      <c r="C56" s="63"/>
      <c r="D56" s="13"/>
      <c r="E56" s="13"/>
      <c r="F56" s="54"/>
      <c r="G56" s="13"/>
      <c r="H56" s="13"/>
      <c r="I56" s="13"/>
      <c r="J56" s="54"/>
      <c r="K56" s="13"/>
      <c r="L56" s="13"/>
      <c r="M56" s="13"/>
      <c r="N56" s="54"/>
      <c r="O56" s="13"/>
      <c r="P56" s="13"/>
      <c r="Q56" s="68"/>
    </row>
    <row r="57" spans="1:17" x14ac:dyDescent="0.3">
      <c r="A57" s="20" t="s">
        <v>33</v>
      </c>
      <c r="B57" s="62">
        <v>6232.0225719603759</v>
      </c>
      <c r="C57" s="63">
        <f>B57-'Benchmark 2015'!D159</f>
        <v>-1029.8049719444543</v>
      </c>
      <c r="D57" s="13">
        <v>1334503.8391413868</v>
      </c>
      <c r="E57" s="13">
        <f>D57-'Benchmark 2015'!E159</f>
        <v>-222753.19011246832</v>
      </c>
      <c r="F57" s="54">
        <v>1994.0075917155896</v>
      </c>
      <c r="G57" s="13">
        <f>F57-'Benchmark 2015'!G159</f>
        <v>-172.15140980352589</v>
      </c>
      <c r="H57" s="13">
        <v>422445.45412336354</v>
      </c>
      <c r="I57" s="13">
        <f>H57-'Benchmark 2015'!P159</f>
        <v>-39069.150769359374</v>
      </c>
      <c r="J57" s="54">
        <v>4122.3246258508498</v>
      </c>
      <c r="K57" s="13">
        <f>J57-'Benchmark 2015'!S159</f>
        <v>-723.80094652970911</v>
      </c>
      <c r="L57" s="13">
        <v>887300.43261930801</v>
      </c>
      <c r="M57" s="13">
        <f>L57-'Benchmark 2015'!AB159</f>
        <v>-165017.95928124653</v>
      </c>
      <c r="N57" s="54">
        <v>115.69035439393603</v>
      </c>
      <c r="O57" s="13">
        <f>N57-'Benchmark 2015'!AE159</f>
        <v>-133.85261561121979</v>
      </c>
      <c r="P57" s="13">
        <v>24757.95239871466</v>
      </c>
      <c r="Q57" s="68">
        <f>P57-'Benchmark 2015'!AN159</f>
        <v>-18666.08006186282</v>
      </c>
    </row>
    <row r="58" spans="1:17" x14ac:dyDescent="0.3">
      <c r="A58" s="20" t="s">
        <v>34</v>
      </c>
      <c r="B58" s="62">
        <v>6849.1604583452481</v>
      </c>
      <c r="C58" s="63">
        <f>B58-'Benchmark 2015'!D160</f>
        <v>-1311.7154550795503</v>
      </c>
      <c r="D58" s="13">
        <v>2978013.8650664752</v>
      </c>
      <c r="E58" s="13">
        <f>D58-'Benchmark 2015'!E160</f>
        <v>-543164.53269624338</v>
      </c>
      <c r="F58" s="54">
        <v>1697.9674831347932</v>
      </c>
      <c r="G58" s="13">
        <f>F58-'Benchmark 2015'!G160</f>
        <v>-312.1489555847304</v>
      </c>
      <c r="H58" s="13">
        <v>703456.53555978183</v>
      </c>
      <c r="I58" s="13">
        <f>H58-'Benchmark 2015'!P160</f>
        <v>-140348.87564895151</v>
      </c>
      <c r="J58" s="54">
        <v>4725.4649886189691</v>
      </c>
      <c r="K58" s="13">
        <f>J58-'Benchmark 2015'!S160</f>
        <v>-905.31636606743905</v>
      </c>
      <c r="L58" s="13">
        <v>2071391.4734911523</v>
      </c>
      <c r="M58" s="13">
        <f>L58-'Benchmark 2015'!AB160</f>
        <v>-364776.59597818367</v>
      </c>
      <c r="N58" s="54">
        <v>425.727986591486</v>
      </c>
      <c r="O58" s="13">
        <f>N58-'Benchmark 2015'!AE160</f>
        <v>-94.250133427381456</v>
      </c>
      <c r="P58" s="13">
        <v>203165.85601554156</v>
      </c>
      <c r="Q58" s="68">
        <f>P58-'Benchmark 2015'!AN160</f>
        <v>-38039.061069107556</v>
      </c>
    </row>
    <row r="59" spans="1:17" x14ac:dyDescent="0.3">
      <c r="A59" s="21" t="s">
        <v>39</v>
      </c>
      <c r="B59" s="64">
        <v>13081.183030305623</v>
      </c>
      <c r="C59" s="65">
        <f>B59-'Benchmark 2015'!D161</f>
        <v>-2341.5204270240065</v>
      </c>
      <c r="D59" s="22">
        <v>4312517.7042078627</v>
      </c>
      <c r="E59" s="22">
        <f>D59-'Benchmark 2015'!E161</f>
        <v>-765917.7228087103</v>
      </c>
      <c r="F59" s="56">
        <v>3691.975074850383</v>
      </c>
      <c r="G59" s="22">
        <f>F59-'Benchmark 2015'!G161</f>
        <v>-484.30036538825607</v>
      </c>
      <c r="H59" s="22">
        <v>1125901.9896831445</v>
      </c>
      <c r="I59" s="22">
        <f>H59-'Benchmark 2015'!P161</f>
        <v>-179418.02641831152</v>
      </c>
      <c r="J59" s="56">
        <v>8847.7896144698188</v>
      </c>
      <c r="K59" s="22">
        <f>J59-'Benchmark 2015'!S161</f>
        <v>-1629.1173125971491</v>
      </c>
      <c r="L59" s="22">
        <v>2958691.9061104595</v>
      </c>
      <c r="M59" s="22">
        <f>L59-'Benchmark 2015'!AB161</f>
        <v>-529794.55525943125</v>
      </c>
      <c r="N59" s="56">
        <v>541.41834098542199</v>
      </c>
      <c r="O59" s="22">
        <f>N59-'Benchmark 2015'!AE161</f>
        <v>-228.10274903860136</v>
      </c>
      <c r="P59" s="22">
        <v>227923.80841425632</v>
      </c>
      <c r="Q59" s="69">
        <f>P59-'Benchmark 2015'!AN161</f>
        <v>-56705.141130970209</v>
      </c>
    </row>
    <row r="60" spans="1:17" x14ac:dyDescent="0.3">
      <c r="A60" s="75" t="s">
        <v>81</v>
      </c>
      <c r="B60" s="78">
        <v>38451.588409673677</v>
      </c>
      <c r="C60" s="79">
        <f>B60-'Benchmark 2015'!D162</f>
        <v>143.20329565570137</v>
      </c>
      <c r="D60" s="76">
        <v>17768017.675520219</v>
      </c>
      <c r="E60" s="76">
        <f>D60-'Benchmark 2015'!E162</f>
        <v>887916.29859551042</v>
      </c>
      <c r="F60" s="59">
        <v>8043.1218753803296</v>
      </c>
      <c r="G60" s="29">
        <f>F60-'Benchmark 2015'!G162</f>
        <v>-271.28215752899996</v>
      </c>
      <c r="H60" s="29">
        <v>3336404.5051217307</v>
      </c>
      <c r="I60" s="29">
        <f>H60-'Benchmark 2015'!P162</f>
        <v>-15657.660361777525</v>
      </c>
      <c r="J60" s="59">
        <v>25798.053971705016</v>
      </c>
      <c r="K60" s="29">
        <f>J60-'Benchmark 2015'!S162</f>
        <v>-56.818719802755368</v>
      </c>
      <c r="L60" s="29">
        <v>11822964.851835968</v>
      </c>
      <c r="M60" s="29">
        <f>L60-'Benchmark 2015'!AB162</f>
        <v>487352.78010589629</v>
      </c>
      <c r="N60" s="59">
        <v>4610.4125625883271</v>
      </c>
      <c r="O60" s="29">
        <f>N60-'Benchmark 2015'!AE162</f>
        <v>471.30417298744851</v>
      </c>
      <c r="P60" s="29">
        <v>2608648.3185625328</v>
      </c>
      <c r="Q60" s="70">
        <f>P60-'Benchmark 2015'!AN162</f>
        <v>416221.17885140423</v>
      </c>
    </row>
    <row r="61" spans="1:17" x14ac:dyDescent="0.3">
      <c r="A61" s="74" t="s">
        <v>91</v>
      </c>
      <c r="B61" s="60"/>
      <c r="C61" s="61"/>
      <c r="D61" s="8"/>
      <c r="E61" s="8"/>
      <c r="F61" s="52"/>
      <c r="G61" s="8"/>
      <c r="H61" s="8"/>
      <c r="I61" s="8"/>
      <c r="J61" s="52"/>
      <c r="K61" s="8"/>
      <c r="L61" s="8"/>
      <c r="M61" s="8"/>
      <c r="N61" s="52"/>
      <c r="O61" s="8"/>
      <c r="P61" s="8"/>
      <c r="Q61" s="67"/>
    </row>
    <row r="62" spans="1:17" x14ac:dyDescent="0.3">
      <c r="A62" s="16" t="s">
        <v>32</v>
      </c>
      <c r="B62" s="62"/>
      <c r="C62" s="63"/>
      <c r="D62" s="13"/>
      <c r="E62" s="13"/>
      <c r="F62" s="54"/>
      <c r="G62" s="13"/>
      <c r="H62" s="13"/>
      <c r="I62" s="13"/>
      <c r="J62" s="54"/>
      <c r="K62" s="13"/>
      <c r="L62" s="13"/>
      <c r="M62" s="13"/>
      <c r="N62" s="54"/>
      <c r="O62" s="13"/>
      <c r="P62" s="13"/>
      <c r="Q62" s="68"/>
    </row>
    <row r="63" spans="1:17" x14ac:dyDescent="0.3">
      <c r="A63" s="20" t="s">
        <v>33</v>
      </c>
      <c r="B63" s="62">
        <v>10286.772715833138</v>
      </c>
      <c r="C63" s="63">
        <f>B63-'Benchmark 2015'!D11</f>
        <v>4544.0997390431839</v>
      </c>
      <c r="D63" s="13">
        <v>4229027.2443487542</v>
      </c>
      <c r="E63" s="13">
        <f>D63-'Benchmark 2015'!E11</f>
        <v>1282652.0561012756</v>
      </c>
      <c r="F63" s="54">
        <v>2117.2539277710066</v>
      </c>
      <c r="G63" s="13">
        <f>F63-'Benchmark 2015'!G11</f>
        <v>1116.0296098348667</v>
      </c>
      <c r="H63" s="13">
        <v>955480.56260957848</v>
      </c>
      <c r="I63" s="13">
        <f>H63-'Benchmark 2015'!P11</f>
        <v>406698.87385958049</v>
      </c>
      <c r="J63" s="54">
        <v>6823.8548394705631</v>
      </c>
      <c r="K63" s="13">
        <f>J63-'Benchmark 2015'!S11</f>
        <v>2980.0146298391187</v>
      </c>
      <c r="L63" s="13">
        <v>2695731.4521913268</v>
      </c>
      <c r="M63" s="13">
        <f>L63-'Benchmark 2015'!AB11</f>
        <v>800651.54332752549</v>
      </c>
      <c r="N63" s="54">
        <v>1345.6639485915678</v>
      </c>
      <c r="O63" s="13">
        <f>N63-'Benchmark 2015'!AE11</f>
        <v>448.05549936919829</v>
      </c>
      <c r="P63" s="13">
        <v>577815.22954785207</v>
      </c>
      <c r="Q63" s="68">
        <f>P63-'Benchmark 2015'!AN11</f>
        <v>75301.638914172712</v>
      </c>
    </row>
    <row r="64" spans="1:17" x14ac:dyDescent="0.3">
      <c r="A64" s="20" t="s">
        <v>34</v>
      </c>
      <c r="B64" s="62">
        <v>4436.2561484271937</v>
      </c>
      <c r="C64" s="63">
        <f>B64-'Benchmark 2015'!D12</f>
        <v>2178.3085265784302</v>
      </c>
      <c r="D64" s="13">
        <v>3105324.8948764331</v>
      </c>
      <c r="E64" s="13">
        <f>D64-'Benchmark 2015'!E12</f>
        <v>1469794.2420586073</v>
      </c>
      <c r="F64" s="54">
        <v>586.57697166033972</v>
      </c>
      <c r="G64" s="13">
        <f>F64-'Benchmark 2015'!G12</f>
        <v>331.97098393729442</v>
      </c>
      <c r="H64" s="13">
        <v>371576.07073748548</v>
      </c>
      <c r="I64" s="13">
        <f>H64-'Benchmark 2015'!P12</f>
        <v>202351.05510529759</v>
      </c>
      <c r="J64" s="54">
        <v>2751.7834219157467</v>
      </c>
      <c r="K64" s="13">
        <f>J64-'Benchmark 2015'!S12</f>
        <v>1102.635881900291</v>
      </c>
      <c r="L64" s="13">
        <v>1893091.9575428355</v>
      </c>
      <c r="M64" s="13">
        <f>L64-'Benchmark 2015'!AB12</f>
        <v>682766.00136166858</v>
      </c>
      <c r="N64" s="54">
        <v>1097.8957548511073</v>
      </c>
      <c r="O64" s="13">
        <f>N64-'Benchmark 2015'!AE12</f>
        <v>743.70166074084477</v>
      </c>
      <c r="P64" s="13">
        <v>840656.86659611179</v>
      </c>
      <c r="Q64" s="68">
        <f>P64-'Benchmark 2015'!AN12</f>
        <v>584677.18559164077</v>
      </c>
    </row>
    <row r="65" spans="1:17" x14ac:dyDescent="0.3">
      <c r="A65" s="21" t="s">
        <v>35</v>
      </c>
      <c r="B65" s="64">
        <v>14723.028864260332</v>
      </c>
      <c r="C65" s="65">
        <f>B65-'Benchmark 2015'!D13</f>
        <v>6722.4082656216142</v>
      </c>
      <c r="D65" s="22">
        <v>7334352.1392251858</v>
      </c>
      <c r="E65" s="22">
        <f>D65-'Benchmark 2015'!E13</f>
        <v>2752446.2981598815</v>
      </c>
      <c r="F65" s="56">
        <v>2703.8308994313466</v>
      </c>
      <c r="G65" s="22">
        <f>F65-'Benchmark 2015'!G13</f>
        <v>1448.0005937721614</v>
      </c>
      <c r="H65" s="22">
        <v>1327056.6333470645</v>
      </c>
      <c r="I65" s="22">
        <f>H65-'Benchmark 2015'!P13</f>
        <v>609049.92896487867</v>
      </c>
      <c r="J65" s="56">
        <v>9575.6382613863098</v>
      </c>
      <c r="K65" s="22">
        <f>J65-'Benchmark 2015'!S13</f>
        <v>4082.6505117394099</v>
      </c>
      <c r="L65" s="22">
        <v>4588823.4097341588</v>
      </c>
      <c r="M65" s="22">
        <f>L65-'Benchmark 2015'!AB13</f>
        <v>1483417.5446891901</v>
      </c>
      <c r="N65" s="56">
        <v>2443.5597034426751</v>
      </c>
      <c r="O65" s="22">
        <f>N65-'Benchmark 2015'!AE13</f>
        <v>1191.7571601100431</v>
      </c>
      <c r="P65" s="22">
        <v>1418472.0961439635</v>
      </c>
      <c r="Q65" s="69">
        <f>P65-'Benchmark 2015'!AN13</f>
        <v>659978.82450581319</v>
      </c>
    </row>
    <row r="66" spans="1:17" x14ac:dyDescent="0.3">
      <c r="A66" s="16" t="s">
        <v>36</v>
      </c>
      <c r="B66" s="62"/>
      <c r="C66" s="63"/>
      <c r="D66" s="13"/>
      <c r="E66" s="13"/>
      <c r="F66" s="54"/>
      <c r="G66" s="13"/>
      <c r="H66" s="13"/>
      <c r="I66" s="13"/>
      <c r="J66" s="54"/>
      <c r="K66" s="13"/>
      <c r="L66" s="13"/>
      <c r="M66" s="13"/>
      <c r="N66" s="54"/>
      <c r="O66" s="13"/>
      <c r="P66" s="13"/>
      <c r="Q66" s="68"/>
    </row>
    <row r="67" spans="1:17" x14ac:dyDescent="0.3">
      <c r="A67" s="20" t="s">
        <v>33</v>
      </c>
      <c r="B67" s="62">
        <v>4735.1573658397174</v>
      </c>
      <c r="C67" s="63">
        <f>B67-'Benchmark 2015'!D15</f>
        <v>3069.4874804456722</v>
      </c>
      <c r="D67" s="13">
        <v>1468723.3181318976</v>
      </c>
      <c r="E67" s="13">
        <f>D67-'Benchmark 2015'!E15</f>
        <v>863036.72090166854</v>
      </c>
      <c r="F67" s="54">
        <v>714.78535122484038</v>
      </c>
      <c r="G67" s="13">
        <f>F67-'Benchmark 2015'!G15</f>
        <v>276.06661922830597</v>
      </c>
      <c r="H67" s="13">
        <v>249300.21852950394</v>
      </c>
      <c r="I67" s="13">
        <f>H67-'Benchmark 2015'!P15</f>
        <v>66651.972716552584</v>
      </c>
      <c r="J67" s="54">
        <v>3326.2859975536062</v>
      </c>
      <c r="K67" s="13">
        <f>J67-'Benchmark 2015'!S15</f>
        <v>2340.0268925885694</v>
      </c>
      <c r="L67" s="13">
        <v>1029060.1492730747</v>
      </c>
      <c r="M67" s="13">
        <f>L67-'Benchmark 2015'!AB15</f>
        <v>680877.77737325779</v>
      </c>
      <c r="N67" s="54">
        <v>694.08601706127081</v>
      </c>
      <c r="O67" s="13">
        <f>N67-'Benchmark 2015'!AE15</f>
        <v>453.39396862879721</v>
      </c>
      <c r="P67" s="13">
        <v>190362.95032931829</v>
      </c>
      <c r="Q67" s="68">
        <f>P67-'Benchmark 2015'!AN15</f>
        <v>115506.97081185752</v>
      </c>
    </row>
    <row r="68" spans="1:17" x14ac:dyDescent="0.3">
      <c r="A68" s="20" t="s">
        <v>34</v>
      </c>
      <c r="B68" s="62">
        <v>2462.4146051093308</v>
      </c>
      <c r="C68" s="63">
        <f>B68-'Benchmark 2015'!D16</f>
        <v>1522.1974186195316</v>
      </c>
      <c r="D68" s="13">
        <v>1635663.8089995119</v>
      </c>
      <c r="E68" s="13">
        <f>D68-'Benchmark 2015'!E16</f>
        <v>1046798.1028730286</v>
      </c>
      <c r="F68" s="54">
        <v>394.01177812963942</v>
      </c>
      <c r="G68" s="13">
        <f>F68-'Benchmark 2015'!G16</f>
        <v>273.2928414317081</v>
      </c>
      <c r="H68" s="13">
        <v>290747.4232349089</v>
      </c>
      <c r="I68" s="13">
        <f>H68-'Benchmark 2015'!P16</f>
        <v>207335.34613949462</v>
      </c>
      <c r="J68" s="54">
        <v>1700.5133505519136</v>
      </c>
      <c r="K68" s="13">
        <f>J68-'Benchmark 2015'!S16</f>
        <v>1041.7963199715878</v>
      </c>
      <c r="L68" s="13">
        <v>1126035.9771254505</v>
      </c>
      <c r="M68" s="13">
        <f>L68-'Benchmark 2015'!AB16</f>
        <v>704550.01965213392</v>
      </c>
      <c r="N68" s="54">
        <v>367.88947642777805</v>
      </c>
      <c r="O68" s="13">
        <f>N68-'Benchmark 2015'!AE16</f>
        <v>207.10825721623613</v>
      </c>
      <c r="P68" s="13">
        <v>218880.40863915088</v>
      </c>
      <c r="Q68" s="68">
        <f>P68-'Benchmark 2015'!AN16</f>
        <v>134912.73708139843</v>
      </c>
    </row>
    <row r="69" spans="1:17" x14ac:dyDescent="0.3">
      <c r="A69" s="21" t="s">
        <v>37</v>
      </c>
      <c r="B69" s="64">
        <v>7197.5719709490477</v>
      </c>
      <c r="C69" s="65">
        <f>B69-'Benchmark 2015'!D17</f>
        <v>4591.6848990652034</v>
      </c>
      <c r="D69" s="22">
        <v>3104387.1271314104</v>
      </c>
      <c r="E69" s="22">
        <f>D69-'Benchmark 2015'!E17</f>
        <v>1909834.823774698</v>
      </c>
      <c r="F69" s="56">
        <v>1108.7971293544797</v>
      </c>
      <c r="G69" s="22">
        <f>F69-'Benchmark 2015'!G17</f>
        <v>549.35946066001395</v>
      </c>
      <c r="H69" s="22">
        <v>540047.64176441287</v>
      </c>
      <c r="I69" s="22">
        <f>H69-'Benchmark 2015'!P17</f>
        <v>273987.31885604712</v>
      </c>
      <c r="J69" s="56">
        <v>5026.79934810552</v>
      </c>
      <c r="K69" s="22">
        <f>J69-'Benchmark 2015'!S17</f>
        <v>3381.8232125601571</v>
      </c>
      <c r="L69" s="22">
        <v>2155096.1263985257</v>
      </c>
      <c r="M69" s="22">
        <f>L69-'Benchmark 2015'!AB17</f>
        <v>1385427.7970253921</v>
      </c>
      <c r="N69" s="56">
        <v>1061.9754934890489</v>
      </c>
      <c r="O69" s="22">
        <f>N69-'Benchmark 2015'!AE17</f>
        <v>660.50222584503331</v>
      </c>
      <c r="P69" s="22">
        <v>409243.35896846908</v>
      </c>
      <c r="Q69" s="69">
        <f>P69-'Benchmark 2015'!AN17</f>
        <v>250419.70789325589</v>
      </c>
    </row>
    <row r="70" spans="1:17" x14ac:dyDescent="0.3">
      <c r="A70" s="16" t="s">
        <v>38</v>
      </c>
      <c r="B70" s="62"/>
      <c r="C70" s="63"/>
      <c r="D70" s="13"/>
      <c r="E70" s="13"/>
      <c r="F70" s="54"/>
      <c r="G70" s="13"/>
      <c r="H70" s="13"/>
      <c r="I70" s="13"/>
      <c r="J70" s="54"/>
      <c r="K70" s="13"/>
      <c r="L70" s="13"/>
      <c r="M70" s="13"/>
      <c r="N70" s="54"/>
      <c r="O70" s="13"/>
      <c r="P70" s="13"/>
      <c r="Q70" s="68"/>
    </row>
    <row r="71" spans="1:17" x14ac:dyDescent="0.3">
      <c r="A71" s="20" t="s">
        <v>33</v>
      </c>
      <c r="B71" s="62">
        <v>2115.9755033868255</v>
      </c>
      <c r="C71" s="63">
        <f>B71-'Benchmark 2015'!D19</f>
        <v>191.63439142191623</v>
      </c>
      <c r="D71" s="13">
        <v>397056.28322375158</v>
      </c>
      <c r="E71" s="13">
        <f>D71-'Benchmark 2015'!E19</f>
        <v>69870.856375726347</v>
      </c>
      <c r="F71" s="54">
        <v>511.52315977618144</v>
      </c>
      <c r="G71" s="13">
        <f>F71-'Benchmark 2015'!G19</f>
        <v>42.017996759976143</v>
      </c>
      <c r="H71" s="13">
        <v>105416.765165684</v>
      </c>
      <c r="I71" s="13">
        <f>H71-'Benchmark 2015'!P19</f>
        <v>18381.637880972281</v>
      </c>
      <c r="J71" s="54">
        <v>1414.6287278145367</v>
      </c>
      <c r="K71" s="13">
        <f>J71-'Benchmark 2015'!S19</f>
        <v>147.91070231132653</v>
      </c>
      <c r="L71" s="13">
        <v>262770.70697112021</v>
      </c>
      <c r="M71" s="13">
        <f>L71-'Benchmark 2015'!AB19</f>
        <v>46664.341589452204</v>
      </c>
      <c r="N71" s="54">
        <v>189.82361579610742</v>
      </c>
      <c r="O71" s="13">
        <f>N71-'Benchmark 2015'!AE19</f>
        <v>1.7056923506136741</v>
      </c>
      <c r="P71" s="13">
        <v>28868.8110869474</v>
      </c>
      <c r="Q71" s="68">
        <f>P71-'Benchmark 2015'!AN19</f>
        <v>4824.8769053019096</v>
      </c>
    </row>
    <row r="72" spans="1:17" x14ac:dyDescent="0.3">
      <c r="A72" s="20" t="s">
        <v>34</v>
      </c>
      <c r="B72" s="62">
        <v>3213.8562023101908</v>
      </c>
      <c r="C72" s="63">
        <f>B72-'Benchmark 2015'!D20</f>
        <v>136.98583635208797</v>
      </c>
      <c r="D72" s="13">
        <v>2063787.5318208765</v>
      </c>
      <c r="E72" s="13">
        <f>D72-'Benchmark 2015'!E20</f>
        <v>284204.00302987616</v>
      </c>
      <c r="F72" s="54">
        <v>663.15377801448346</v>
      </c>
      <c r="G72" s="13">
        <f>F72-'Benchmark 2015'!G20</f>
        <v>70.262344113743211</v>
      </c>
      <c r="H72" s="13">
        <v>472204.64017180126</v>
      </c>
      <c r="I72" s="13">
        <f>H72-'Benchmark 2015'!P20</f>
        <v>127586.63662684732</v>
      </c>
      <c r="J72" s="54">
        <v>2172.5039617074949</v>
      </c>
      <c r="K72" s="13">
        <f>J72-'Benchmark 2015'!S20</f>
        <v>75.079325831181905</v>
      </c>
      <c r="L72" s="13">
        <v>1370118.6335089155</v>
      </c>
      <c r="M72" s="13">
        <f>L72-'Benchmark 2015'!AB20</f>
        <v>159401.53050080989</v>
      </c>
      <c r="N72" s="54">
        <v>378.19846258821229</v>
      </c>
      <c r="O72" s="13">
        <f>N72-'Benchmark 2015'!AE20</f>
        <v>-8.3558335928373708</v>
      </c>
      <c r="P72" s="13">
        <v>221464.25814015759</v>
      </c>
      <c r="Q72" s="68">
        <f>P72-'Benchmark 2015'!AN20</f>
        <v>-2784.1640977832139</v>
      </c>
    </row>
    <row r="73" spans="1:17" x14ac:dyDescent="0.3">
      <c r="A73" s="21" t="s">
        <v>39</v>
      </c>
      <c r="B73" s="64">
        <v>5329.8317056970163</v>
      </c>
      <c r="C73" s="65">
        <f>B73-'Benchmark 2015'!D21</f>
        <v>328.62022777400398</v>
      </c>
      <c r="D73" s="22">
        <v>2460843.815044628</v>
      </c>
      <c r="E73" s="22">
        <f>D73-'Benchmark 2015'!E21</f>
        <v>354074.85940560233</v>
      </c>
      <c r="F73" s="56">
        <v>1174.6769377906649</v>
      </c>
      <c r="G73" s="22">
        <f>F73-'Benchmark 2015'!G21</f>
        <v>112.2803408737193</v>
      </c>
      <c r="H73" s="22">
        <v>577621.40533748537</v>
      </c>
      <c r="I73" s="22">
        <f>H73-'Benchmark 2015'!P21</f>
        <v>145968.27450781962</v>
      </c>
      <c r="J73" s="56">
        <v>3587.1326895220318</v>
      </c>
      <c r="K73" s="22">
        <f>J73-'Benchmark 2015'!S21</f>
        <v>222.99002814250889</v>
      </c>
      <c r="L73" s="22">
        <v>1632889.3404800361</v>
      </c>
      <c r="M73" s="22">
        <f>L73-'Benchmark 2015'!AB21</f>
        <v>206065.87209026259</v>
      </c>
      <c r="N73" s="56">
        <v>568.02207838431968</v>
      </c>
      <c r="O73" s="22">
        <f>N73-'Benchmark 2015'!AE21</f>
        <v>-6.6501412422237536</v>
      </c>
      <c r="P73" s="22">
        <v>250333.06922710492</v>
      </c>
      <c r="Q73" s="69">
        <f>P73-'Benchmark 2015'!AN21</f>
        <v>2040.712807518692</v>
      </c>
    </row>
    <row r="74" spans="1:17" x14ac:dyDescent="0.3">
      <c r="A74" s="80" t="s">
        <v>40</v>
      </c>
      <c r="B74" s="81">
        <v>27250.432540906397</v>
      </c>
      <c r="C74" s="82">
        <f>B74-'Benchmark 2015'!D22</f>
        <v>11642.713392460822</v>
      </c>
      <c r="D74" s="83">
        <v>12899583.081401225</v>
      </c>
      <c r="E74" s="83">
        <f>D74-'Benchmark 2015'!E22</f>
        <v>5016355.9813401829</v>
      </c>
      <c r="F74" s="72">
        <v>4987.3049665764911</v>
      </c>
      <c r="G74" s="71">
        <f>F74-'Benchmark 2015'!G22</f>
        <v>2109.6403953058948</v>
      </c>
      <c r="H74" s="71">
        <v>2444725.6804489605</v>
      </c>
      <c r="I74" s="71">
        <f>H74-'Benchmark 2015'!P22</f>
        <v>1029005.5223287432</v>
      </c>
      <c r="J74" s="72">
        <v>18189.570299013863</v>
      </c>
      <c r="K74" s="71">
        <f>J74-'Benchmark 2015'!S22</f>
        <v>7687.4637524420759</v>
      </c>
      <c r="L74" s="71">
        <v>8376808.8766127098</v>
      </c>
      <c r="M74" s="71">
        <f>L74-'Benchmark 2015'!AB22</f>
        <v>3074911.2138048345</v>
      </c>
      <c r="N74" s="72">
        <v>4073.5572753160436</v>
      </c>
      <c r="O74" s="71">
        <f>N74-'Benchmark 2015'!AE22</f>
        <v>1845.6092447128526</v>
      </c>
      <c r="P74" s="71">
        <v>2078048.5243395402</v>
      </c>
      <c r="Q74" s="73">
        <f>P74-'Benchmark 2015'!AN22</f>
        <v>912439.24520659074</v>
      </c>
    </row>
  </sheetData>
  <mergeCells count="20">
    <mergeCell ref="F2:I2"/>
    <mergeCell ref="J2:M2"/>
    <mergeCell ref="N2:Q2"/>
    <mergeCell ref="F3:F4"/>
    <mergeCell ref="H3:H4"/>
    <mergeCell ref="I3:I4"/>
    <mergeCell ref="J3:J4"/>
    <mergeCell ref="L3:L4"/>
    <mergeCell ref="G3:G4"/>
    <mergeCell ref="K3:K4"/>
    <mergeCell ref="M3:M4"/>
    <mergeCell ref="O3:O4"/>
    <mergeCell ref="Q3:Q4"/>
    <mergeCell ref="N3:N4"/>
    <mergeCell ref="P3:P4"/>
    <mergeCell ref="A2:A4"/>
    <mergeCell ref="B2:B4"/>
    <mergeCell ref="C2:C4"/>
    <mergeCell ref="D2:D4"/>
    <mergeCell ref="E2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Benchmark 2015</vt:lpstr>
      <vt:lpstr>AUGUST 2017</vt:lpstr>
      <vt:lpstr>V3 AUG2017</vt:lpstr>
      <vt:lpstr>Comparison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mwsmith</dc:creator>
  <cp:lastModifiedBy>Cole, Tom R FLNR:EX</cp:lastModifiedBy>
  <dcterms:created xsi:type="dcterms:W3CDTF">2016-06-24T16:06:42Z</dcterms:created>
  <dcterms:modified xsi:type="dcterms:W3CDTF">2017-09-21T17:35:32Z</dcterms:modified>
</cp:coreProperties>
</file>